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zzp\2025 PRZETARGI\101TP2025 - REMONT NAWIERZCHNI WAŁU\ZAŁĄCZNIKI DO SWZ\"/>
    </mc:Choice>
  </mc:AlternateContent>
  <xr:revisionPtr revIDLastSave="0" documentId="13_ncr:1_{03A5ADFC-C7DD-48DC-97A4-0C58BD2CF33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Kosztorys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 l="1"/>
  <c r="G22" i="1" s="1"/>
  <c r="G19" i="1"/>
  <c r="G20" i="1"/>
  <c r="G21" i="1"/>
  <c r="G18" i="1"/>
  <c r="G16" i="1"/>
  <c r="G15" i="1" s="1"/>
  <c r="G14" i="1"/>
  <c r="G13" i="1" s="1"/>
  <c r="G12" i="1"/>
  <c r="G11" i="1"/>
  <c r="G9" i="1"/>
  <c r="G8" i="1"/>
  <c r="G17" i="1" l="1"/>
  <c r="G10" i="1"/>
  <c r="G7" i="1" s="1"/>
  <c r="G6" i="1" l="1"/>
  <c r="D25" i="1" s="1"/>
  <c r="D26" i="1" s="1"/>
  <c r="D27" i="1" s="1"/>
</calcChain>
</file>

<file path=xl/sharedStrings.xml><?xml version="1.0" encoding="utf-8"?>
<sst xmlns="http://schemas.openxmlformats.org/spreadsheetml/2006/main" count="76" uniqueCount="71">
  <si>
    <t>L.p.</t>
  </si>
  <si>
    <t>Wyszczególnienie elementów</t>
  </si>
  <si>
    <t>Ilość</t>
  </si>
  <si>
    <t>Jednostka miary</t>
  </si>
  <si>
    <t>Podstawa</t>
  </si>
  <si>
    <t>Branża drogowa</t>
  </si>
  <si>
    <t>Roboty przygotowawcze</t>
  </si>
  <si>
    <t>45110000-1</t>
  </si>
  <si>
    <t>45100000-8</t>
  </si>
  <si>
    <t>Tyczenie trasy, sieci infrastruktury technicznej</t>
  </si>
  <si>
    <t>KNR 2-01
0119-03</t>
  </si>
  <si>
    <t>Roboty pomiarowe - trasa drogi w terenie równinnym</t>
  </si>
  <si>
    <t>km</t>
  </si>
  <si>
    <t>1
d. 1.1.1.</t>
  </si>
  <si>
    <t>Roboty rozbiórkowe</t>
  </si>
  <si>
    <t>2
d. 1.1.2.</t>
  </si>
  <si>
    <t>KNR 2-31
0804-03</t>
  </si>
  <si>
    <t>3
d. 1.1.2.</t>
  </si>
  <si>
    <t>KNR 4-04
1103-04
analogia</t>
  </si>
  <si>
    <t>Wywiezienie kruszywa z terenu rozbiórki przy mechanicznym załadowaniu i wyładowaniu samochodem samowyładowczym na odległość 10 km</t>
  </si>
  <si>
    <t>45233320-8</t>
  </si>
  <si>
    <t>Podbudowa</t>
  </si>
  <si>
    <t>4
d. 1.2</t>
  </si>
  <si>
    <t>KNR 2-31
0107-01</t>
  </si>
  <si>
    <t>Wyrównanie istniejącej podbudowy tłuczniem kamiennym sortowanym z zagęszczeniem mechanicznym</t>
  </si>
  <si>
    <t>Mechaniczne rozebranie nawierzchni z tłucznia kamiennego o grubości 10 cm
Krotność = 0,667</t>
  </si>
  <si>
    <t>Nawierzchnie</t>
  </si>
  <si>
    <t>45233220-7</t>
  </si>
  <si>
    <t>5
d. 1.3.</t>
  </si>
  <si>
    <t>1.3.</t>
  </si>
  <si>
    <t>1.2.</t>
  </si>
  <si>
    <t>1.1.2.</t>
  </si>
  <si>
    <t>1.1.</t>
  </si>
  <si>
    <t>1.1.1.</t>
  </si>
  <si>
    <t>1.</t>
  </si>
  <si>
    <t>KNR 2-31
0204-05
0204-06</t>
  </si>
  <si>
    <t>Nawierzchnia z tłucznia kamiennego - warstwa górna z tłucznia - grubość po zagęszczeniu 10 cm</t>
  </si>
  <si>
    <t>Roboty wykończeniowe</t>
  </si>
  <si>
    <t>1.4.</t>
  </si>
  <si>
    <t>6
d. 1.4.</t>
  </si>
  <si>
    <t>KNR 2-31
1402-01</t>
  </si>
  <si>
    <t>Ręczne oczyszczanie poboczy i skarp - koszenie na szerokości ok. 1 m od krawędzi drogi</t>
  </si>
  <si>
    <t>7
d. 1.4.</t>
  </si>
  <si>
    <t>KNR 2-31
1402-03</t>
  </si>
  <si>
    <t>Ręczne ścinanie poboczy o grub. 10 cm</t>
  </si>
  <si>
    <t>8
d. 1.4.</t>
  </si>
  <si>
    <t>KNNR 1
0507-01</t>
  </si>
  <si>
    <t>Humusowanie z obsianiem przy grubości warstwy humusu 5 cm (plantowanie poboczy)</t>
  </si>
  <si>
    <t>9
d. 1.4.</t>
  </si>
  <si>
    <t>KNNR 1
0507-02</t>
  </si>
  <si>
    <t>Humusowanie skarp z obsianiem, dodatek za każdy dalszy 1 cm humusu - dodatkowe 5cm (plantowanie poboczy)
Krotność = 5</t>
  </si>
  <si>
    <t>10
d. 1.5.</t>
  </si>
  <si>
    <t>1.5.</t>
  </si>
  <si>
    <t>Zakup i montaż oznakowania zgodnie z katalogiem „Oznaczenie projektów zrealizowanych w ramach budżetuobywatelskiego”</t>
  </si>
  <si>
    <t>szt.</t>
  </si>
  <si>
    <t>kalkulacja własna</t>
  </si>
  <si>
    <t>Oznakowanie z Budżetu Obywatelskiego</t>
  </si>
  <si>
    <t>Cena jednostkowa netto [zł]</t>
  </si>
  <si>
    <t>Wartość netto [zł]</t>
  </si>
  <si>
    <t>Dot. zadania: Remont drogi technicznej na koronie wału przeciwpowodziowego rzeki Wisły o nazwie Wał Siekierkowski na długości ok. 2150 mb</t>
  </si>
  <si>
    <t>m³</t>
  </si>
  <si>
    <r>
      <t>m</t>
    </r>
    <r>
      <rPr>
        <sz val="11"/>
        <color theme="1"/>
        <rFont val="Calibri"/>
        <family val="2"/>
        <charset val="238"/>
      </rPr>
      <t>³</t>
    </r>
  </si>
  <si>
    <t>m²</t>
  </si>
  <si>
    <t>101/TP/2025</t>
  </si>
  <si>
    <t>Wartość wszystkich prac [netto zł]</t>
  </si>
  <si>
    <t>VAT 23 %</t>
  </si>
  <si>
    <t>Wartość wszystkich prac brutto [zł]</t>
  </si>
  <si>
    <t>UWAGI:</t>
  </si>
  <si>
    <t xml:space="preserve">Dokonując wyceny, Wykonawca powinien opierać się przede wszystkim na zapisach projektu wykonawczego, specyfikacji technicznej wykonania i odbioru robót, OPZ oraz warunkach umownych. </t>
  </si>
  <si>
    <t>FORMULARZ CENOWY</t>
  </si>
  <si>
    <t>Załącznik nr 2a do umowy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</si>
</sst>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\ &quot;zł&quot;"/>
  </numFmts>
  <fonts count="29">
    <font>
      <sz val="11"/>
      <color theme="1"/>
      <name val="Calibri"/>
      <family val="2"/>
      <charset val="238"/>
      <scheme val="minor"/>
    </font>
    <font>
      <sz val="10"/>
      <color theme="1"/>
      <name val="Open Sans"/>
      <family val="2"/>
      <charset val="238"/>
    </font>
    <font>
      <sz val="11"/>
      <color theme="4"/>
      <name val="Open Sans"/>
      <family val="2"/>
      <charset val="238"/>
    </font>
    <font>
      <b/>
      <sz val="11"/>
      <color theme="4"/>
      <name val="Open Sans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0"/>
      <color theme="1"/>
      <name val="Calibri Light"/>
      <family val="2"/>
      <charset val="238"/>
      <scheme val="major"/>
    </font>
    <font>
      <sz val="11"/>
      <color theme="1"/>
      <name val="Calibri Light"/>
      <family val="2"/>
      <charset val="238"/>
      <scheme val="major"/>
    </font>
    <font>
      <b/>
      <sz val="11"/>
      <name val="Calibri"/>
      <family val="2"/>
      <charset val="238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4D4D4D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3">
    <xf numFmtId="0" fontId="0" fillId="0" borderId="0"/>
    <xf numFmtId="0" fontId="8" fillId="0" borderId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2" borderId="0" applyNumberFormat="0" applyBorder="0" applyAlignment="0" applyProtection="0"/>
    <xf numFmtId="0" fontId="11" fillId="10" borderId="16" applyNumberFormat="0" applyAlignment="0" applyProtection="0"/>
    <xf numFmtId="0" fontId="12" fillId="23" borderId="17" applyNumberFormat="0" applyAlignment="0" applyProtection="0"/>
    <xf numFmtId="0" fontId="13" fillId="7" borderId="0" applyNumberFormat="0" applyBorder="0" applyAlignment="0" applyProtection="0"/>
    <xf numFmtId="0" fontId="14" fillId="0" borderId="18" applyNumberFormat="0" applyFill="0" applyAlignment="0" applyProtection="0"/>
    <xf numFmtId="0" fontId="15" fillId="24" borderId="19" applyNumberFormat="0" applyAlignment="0" applyProtection="0"/>
    <xf numFmtId="0" fontId="16" fillId="0" borderId="20" applyNumberFormat="0" applyFill="0" applyAlignment="0" applyProtection="0"/>
    <xf numFmtId="0" fontId="17" fillId="0" borderId="21" applyNumberFormat="0" applyFill="0" applyAlignment="0" applyProtection="0"/>
    <xf numFmtId="0" fontId="18" fillId="0" borderId="22" applyNumberFormat="0" applyFill="0" applyAlignment="0" applyProtection="0"/>
    <xf numFmtId="0" fontId="18" fillId="0" borderId="0" applyNumberFormat="0" applyFill="0" applyBorder="0" applyAlignment="0" applyProtection="0"/>
    <xf numFmtId="0" fontId="19" fillId="25" borderId="0" applyNumberFormat="0" applyBorder="0" applyAlignment="0" applyProtection="0"/>
    <xf numFmtId="0" fontId="20" fillId="23" borderId="16" applyNumberFormat="0" applyAlignment="0" applyProtection="0"/>
    <xf numFmtId="0" fontId="21" fillId="0" borderId="23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" fillId="26" borderId="24" applyNumberFormat="0" applyAlignment="0" applyProtection="0"/>
    <xf numFmtId="0" fontId="25" fillId="6" borderId="0" applyNumberFormat="0" applyBorder="0" applyAlignment="0" applyProtection="0"/>
  </cellStyleXfs>
  <cellXfs count="58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wrapText="1"/>
    </xf>
    <xf numFmtId="44" fontId="3" fillId="0" borderId="0" xfId="0" applyNumberFormat="1" applyFont="1" applyAlignment="1">
      <alignment horizontal="right"/>
    </xf>
    <xf numFmtId="44" fontId="1" fillId="0" borderId="0" xfId="0" applyNumberFormat="1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wrapText="1"/>
    </xf>
    <xf numFmtId="44" fontId="6" fillId="0" borderId="0" xfId="0" applyNumberFormat="1" applyFont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6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/>
    </xf>
    <xf numFmtId="49" fontId="5" fillId="0" borderId="3" xfId="0" applyNumberFormat="1" applyFont="1" applyBorder="1" applyAlignment="1">
      <alignment horizontal="right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right" vertical="center"/>
    </xf>
    <xf numFmtId="0" fontId="5" fillId="2" borderId="8" xfId="0" applyFont="1" applyFill="1" applyBorder="1" applyAlignment="1">
      <alignment horizontal="center" vertical="center"/>
    </xf>
    <xf numFmtId="164" fontId="0" fillId="2" borderId="4" xfId="0" applyNumberFormat="1" applyFill="1" applyBorder="1" applyAlignment="1">
      <alignment horizontal="center" vertical="center"/>
    </xf>
    <xf numFmtId="49" fontId="5" fillId="3" borderId="3" xfId="0" applyNumberFormat="1" applyFont="1" applyFill="1" applyBorder="1" applyAlignment="1">
      <alignment horizontal="right" vertical="center"/>
    </xf>
    <xf numFmtId="49" fontId="5" fillId="3" borderId="9" xfId="0" applyNumberFormat="1" applyFont="1" applyFill="1" applyBorder="1" applyAlignment="1">
      <alignment horizontal="center" vertical="center"/>
    </xf>
    <xf numFmtId="164" fontId="0" fillId="3" borderId="4" xfId="0" applyNumberForma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right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vertical="center" wrapText="1"/>
    </xf>
    <xf numFmtId="0" fontId="5" fillId="4" borderId="15" xfId="0" applyFont="1" applyFill="1" applyBorder="1" applyAlignment="1">
      <alignment vertical="center" wrapText="1"/>
    </xf>
    <xf numFmtId="164" fontId="0" fillId="4" borderId="5" xfId="0" applyNumberFormat="1" applyFill="1" applyBorder="1" applyAlignment="1">
      <alignment horizontal="center" vertical="center"/>
    </xf>
    <xf numFmtId="0" fontId="26" fillId="0" borderId="0" xfId="0" applyFont="1"/>
    <xf numFmtId="0" fontId="26" fillId="0" borderId="0" xfId="0" applyFont="1" applyAlignment="1">
      <alignment wrapText="1"/>
    </xf>
    <xf numFmtId="44" fontId="26" fillId="0" borderId="0" xfId="0" applyNumberFormat="1" applyFont="1" applyAlignment="1">
      <alignment horizontal="right"/>
    </xf>
    <xf numFmtId="164" fontId="27" fillId="0" borderId="0" xfId="0" applyNumberFormat="1" applyFont="1" applyAlignment="1">
      <alignment horizontal="right"/>
    </xf>
    <xf numFmtId="0" fontId="27" fillId="0" borderId="0" xfId="0" applyFont="1"/>
    <xf numFmtId="49" fontId="5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6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164" fontId="5" fillId="0" borderId="0" xfId="0" applyNumberFormat="1" applyFont="1" applyAlignment="1">
      <alignment horizontal="center" vertical="center"/>
    </xf>
    <xf numFmtId="0" fontId="28" fillId="0" borderId="0" xfId="0" applyFont="1" applyAlignment="1">
      <alignment wrapText="1"/>
    </xf>
    <xf numFmtId="0" fontId="5" fillId="0" borderId="0" xfId="0" applyFont="1"/>
    <xf numFmtId="0" fontId="28" fillId="0" borderId="0" xfId="0" applyFont="1" applyAlignment="1">
      <alignment horizontal="left" wrapText="1"/>
    </xf>
    <xf numFmtId="0" fontId="5" fillId="0" borderId="11" xfId="0" applyFont="1" applyBorder="1" applyAlignment="1">
      <alignment horizontal="center" vertical="center"/>
    </xf>
    <xf numFmtId="164" fontId="27" fillId="0" borderId="0" xfId="0" applyNumberFormat="1" applyFont="1" applyAlignment="1">
      <alignment horizontal="right"/>
    </xf>
    <xf numFmtId="0" fontId="27" fillId="0" borderId="0" xfId="0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5" fillId="2" borderId="7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left" vertical="center"/>
    </xf>
  </cellXfs>
  <cellStyles count="43">
    <cellStyle name="20% - akcent 1" xfId="2" xr:uid="{1862A3A4-4DA0-4080-B201-B8773BA2708A}"/>
    <cellStyle name="20% - akcent 2" xfId="3" xr:uid="{8140C6CC-6DEF-4AF6-B9C3-E5D3AD08AD94}"/>
    <cellStyle name="20% - akcent 3" xfId="4" xr:uid="{18705708-528B-4AAB-A6E1-3FA4C260A249}"/>
    <cellStyle name="20% - akcent 4" xfId="5" xr:uid="{6B7224B2-25F8-4824-B470-C6D97B77D322}"/>
    <cellStyle name="20% - akcent 5" xfId="6" xr:uid="{46C791E7-7A93-46DA-BB34-0F861E33430C}"/>
    <cellStyle name="20% - akcent 6" xfId="7" xr:uid="{6BC61696-8941-49A9-9319-7BC324643C14}"/>
    <cellStyle name="40% - akcent 1" xfId="8" xr:uid="{966E3BBB-35CD-402D-844C-9A200A15AF5A}"/>
    <cellStyle name="40% - akcent 2" xfId="9" xr:uid="{252EF1E0-FC36-4754-8BF5-AF307AB0F94E}"/>
    <cellStyle name="40% - akcent 3" xfId="10" xr:uid="{834176B8-284E-4354-922D-CA692D0C6BA4}"/>
    <cellStyle name="40% - akcent 4" xfId="11" xr:uid="{A82C3F31-BBA7-40FC-8A7C-42C620151B17}"/>
    <cellStyle name="40% - akcent 5" xfId="12" xr:uid="{7397C8DE-931A-4174-A47C-13E649EC239C}"/>
    <cellStyle name="40% - akcent 6" xfId="13" xr:uid="{A8EAE277-39ED-4183-B573-E7F35EF84204}"/>
    <cellStyle name="60% - akcent 1" xfId="14" xr:uid="{C0FC3A53-3A60-4807-A00F-76F7A72CD400}"/>
    <cellStyle name="60% - akcent 2" xfId="15" xr:uid="{3899456E-B593-479B-8940-43D8A2DDE8FF}"/>
    <cellStyle name="60% - akcent 3" xfId="16" xr:uid="{8BEE5625-8C29-41E0-BC36-26D260D77EFF}"/>
    <cellStyle name="60% - akcent 4" xfId="17" xr:uid="{A13525D1-F3D4-497E-AD46-0F45841DF423}"/>
    <cellStyle name="60% - akcent 5" xfId="18" xr:uid="{52DD416B-4F73-46AA-9A14-7139C0FB685F}"/>
    <cellStyle name="60% - akcent 6" xfId="19" xr:uid="{4B30F0CC-3C3A-4E88-A232-A2BD1007DC9F}"/>
    <cellStyle name="Akcent 1 2" xfId="20" xr:uid="{78F9A71D-CE08-48B1-BF08-B4809387FAC0}"/>
    <cellStyle name="Akcent 2 2" xfId="21" xr:uid="{E5A14EE5-DFF4-4935-BA0A-3996F5DAAE27}"/>
    <cellStyle name="Akcent 3 2" xfId="22" xr:uid="{8BD5263C-8A71-445D-8A4D-4BD75E38423D}"/>
    <cellStyle name="Akcent 4 2" xfId="23" xr:uid="{3CA17800-43E3-4087-8474-3A3B7BD3ECA1}"/>
    <cellStyle name="Akcent 5 2" xfId="24" xr:uid="{F885407E-0074-4C0B-9DB7-DCFCFC432FC7}"/>
    <cellStyle name="Akcent 6 2" xfId="25" xr:uid="{71A8FF2C-9D6A-4668-8350-E5C158BA5792}"/>
    <cellStyle name="Dane wejściowe 2" xfId="26" xr:uid="{BB843A1B-EFB2-4D49-BFF4-0C26E5282165}"/>
    <cellStyle name="Dane wyjściowe 2" xfId="27" xr:uid="{F4E0DFE7-BAC2-45F0-803C-71BD4D1C0FD7}"/>
    <cellStyle name="Dobre" xfId="28" xr:uid="{408803F9-20A0-4066-BE4D-8824073473EA}"/>
    <cellStyle name="Komórka połączona 2" xfId="29" xr:uid="{E96FB5BD-3726-4F5C-8E9D-5706621E9767}"/>
    <cellStyle name="Komórka zaznaczona 2" xfId="30" xr:uid="{6815B578-1252-4322-B6A6-20C71FDBAD1C}"/>
    <cellStyle name="Nagłówek 1 2" xfId="31" xr:uid="{C9123C0A-EA97-430B-BAE6-606C549D5588}"/>
    <cellStyle name="Nagłówek 2 2" xfId="32" xr:uid="{5830A570-DC01-4BAA-9A81-6DF58A269F8A}"/>
    <cellStyle name="Nagłówek 3 2" xfId="33" xr:uid="{00B90033-BCC1-4A06-A293-974D3A5572F4}"/>
    <cellStyle name="Nagłówek 4 2" xfId="34" xr:uid="{1ACAAB67-4519-4CE8-B7D4-16D793EC714C}"/>
    <cellStyle name="Neutralne" xfId="35" xr:uid="{E4A673DA-5DEA-4F08-B806-510EE4B5BCA7}"/>
    <cellStyle name="Normalny" xfId="0" builtinId="0"/>
    <cellStyle name="Normalny 2" xfId="1" xr:uid="{08FF8A70-88FF-4EAA-8F0A-803470E16EF7}"/>
    <cellStyle name="Obliczenia 2" xfId="36" xr:uid="{76C60BEC-BABF-42C8-BCE6-6AF17C8DDFB5}"/>
    <cellStyle name="Suma 2" xfId="37" xr:uid="{B202BADF-8286-468D-844A-64342BDC8B31}"/>
    <cellStyle name="Tekst objaśnienia 2" xfId="38" xr:uid="{27EBE18A-B169-44E0-9CBB-3D29BBE2AE3F}"/>
    <cellStyle name="Tekst ostrzeżenia 2" xfId="39" xr:uid="{7AD1B06E-DDA2-44C9-93AE-505500F2AE3A}"/>
    <cellStyle name="Tytuł 2" xfId="40" xr:uid="{F5DE2D47-2496-43FC-ADD0-04D2784A69DA}"/>
    <cellStyle name="Uwaga 2" xfId="41" xr:uid="{45DDC892-5165-4512-84F7-1B368968D55F}"/>
    <cellStyle name="Złe" xfId="42" xr:uid="{35136FE1-1C69-445B-BFA5-07425B01FEF7}"/>
  </cellStyles>
  <dxfs count="0"/>
  <tableStyles count="0" defaultTableStyle="TableStyleMedium2" defaultPivotStyle="PivotStyleLight16"/>
  <colors>
    <mruColors>
      <color rgb="FF4D4D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0"/>
  <sheetViews>
    <sheetView tabSelected="1" zoomScale="85" zoomScaleNormal="85" workbookViewId="0">
      <selection activeCell="H4" sqref="H4"/>
    </sheetView>
  </sheetViews>
  <sheetFormatPr defaultColWidth="9.140625" defaultRowHeight="15"/>
  <cols>
    <col min="1" max="1" width="9.5703125" style="1" customWidth="1"/>
    <col min="2" max="2" width="13.85546875" style="1" customWidth="1"/>
    <col min="3" max="3" width="73.5703125" style="2" customWidth="1"/>
    <col min="4" max="4" width="23" style="6" customWidth="1"/>
    <col min="5" max="5" width="9.85546875" style="1" bestFit="1" customWidth="1"/>
    <col min="6" max="6" width="11.7109375" style="1" customWidth="1"/>
    <col min="7" max="7" width="18.140625" style="1" customWidth="1"/>
    <col min="8" max="16384" width="9.140625" style="1"/>
  </cols>
  <sheetData>
    <row r="1" spans="1:7" ht="15.75" customHeight="1">
      <c r="A1" s="33"/>
      <c r="B1" s="33"/>
      <c r="C1" s="34"/>
      <c r="D1" s="35"/>
      <c r="F1" s="49" t="s">
        <v>70</v>
      </c>
      <c r="G1" s="49"/>
    </row>
    <row r="2" spans="1:7" ht="15.75">
      <c r="A2" s="33"/>
      <c r="B2" s="33"/>
      <c r="C2" s="34"/>
      <c r="D2" s="35"/>
      <c r="F2" s="37"/>
      <c r="G2" s="36" t="s">
        <v>63</v>
      </c>
    </row>
    <row r="3" spans="1:7" ht="15.75" customHeight="1">
      <c r="A3" s="50" t="s">
        <v>59</v>
      </c>
      <c r="B3" s="50"/>
      <c r="C3" s="50"/>
      <c r="D3" s="50"/>
      <c r="E3" s="50"/>
      <c r="F3" s="50"/>
      <c r="G3" s="50"/>
    </row>
    <row r="4" spans="1:7" ht="30.75" customHeight="1" thickBot="1">
      <c r="A4" s="51" t="s">
        <v>69</v>
      </c>
      <c r="B4" s="51"/>
      <c r="C4" s="51"/>
      <c r="D4" s="51"/>
      <c r="E4" s="51"/>
      <c r="F4" s="51"/>
      <c r="G4" s="51"/>
    </row>
    <row r="5" spans="1:7" s="2" customFormat="1" ht="33.75" customHeight="1" thickBot="1">
      <c r="A5" s="10" t="s">
        <v>0</v>
      </c>
      <c r="B5" s="11" t="s">
        <v>4</v>
      </c>
      <c r="C5" s="12" t="s">
        <v>1</v>
      </c>
      <c r="D5" s="13" t="s">
        <v>57</v>
      </c>
      <c r="E5" s="12" t="s">
        <v>2</v>
      </c>
      <c r="F5" s="12" t="s">
        <v>3</v>
      </c>
      <c r="G5" s="14" t="s">
        <v>58</v>
      </c>
    </row>
    <row r="6" spans="1:7" ht="21" customHeight="1">
      <c r="A6" s="28" t="s">
        <v>34</v>
      </c>
      <c r="B6" s="29"/>
      <c r="C6" s="30" t="s">
        <v>5</v>
      </c>
      <c r="D6" s="31"/>
      <c r="E6" s="31"/>
      <c r="F6" s="31"/>
      <c r="G6" s="32">
        <f>G7+G13+G15+G17+G22</f>
        <v>0</v>
      </c>
    </row>
    <row r="7" spans="1:7" ht="21" customHeight="1">
      <c r="A7" s="22" t="s">
        <v>32</v>
      </c>
      <c r="B7" s="23" t="s">
        <v>7</v>
      </c>
      <c r="C7" s="52" t="s">
        <v>6</v>
      </c>
      <c r="D7" s="53"/>
      <c r="E7" s="53"/>
      <c r="F7" s="53"/>
      <c r="G7" s="24">
        <f>G8+G10</f>
        <v>0</v>
      </c>
    </row>
    <row r="8" spans="1:7" ht="22.5" customHeight="1">
      <c r="A8" s="25" t="s">
        <v>33</v>
      </c>
      <c r="B8" s="26" t="s">
        <v>8</v>
      </c>
      <c r="C8" s="56" t="s">
        <v>9</v>
      </c>
      <c r="D8" s="57"/>
      <c r="E8" s="57"/>
      <c r="F8" s="57"/>
      <c r="G8" s="27">
        <f>G9</f>
        <v>0</v>
      </c>
    </row>
    <row r="9" spans="1:7" ht="30">
      <c r="A9" s="16" t="s">
        <v>13</v>
      </c>
      <c r="B9" s="17" t="s">
        <v>10</v>
      </c>
      <c r="C9" s="18" t="s">
        <v>11</v>
      </c>
      <c r="D9" s="15"/>
      <c r="E9" s="19">
        <v>2.14</v>
      </c>
      <c r="F9" s="20" t="s">
        <v>12</v>
      </c>
      <c r="G9" s="15">
        <f>D9*E9</f>
        <v>0</v>
      </c>
    </row>
    <row r="10" spans="1:7" ht="21" customHeight="1">
      <c r="A10" s="25" t="s">
        <v>31</v>
      </c>
      <c r="B10" s="26"/>
      <c r="C10" s="54" t="s">
        <v>14</v>
      </c>
      <c r="D10" s="55"/>
      <c r="E10" s="55"/>
      <c r="F10" s="55"/>
      <c r="G10" s="27">
        <f>SUM(G11:G12)</f>
        <v>0</v>
      </c>
    </row>
    <row r="11" spans="1:7" ht="30">
      <c r="A11" s="16" t="s">
        <v>15</v>
      </c>
      <c r="B11" s="17" t="s">
        <v>16</v>
      </c>
      <c r="C11" s="18" t="s">
        <v>25</v>
      </c>
      <c r="D11" s="15"/>
      <c r="E11" s="19">
        <v>6252</v>
      </c>
      <c r="F11" s="20" t="s">
        <v>62</v>
      </c>
      <c r="G11" s="15">
        <f>D11*E11</f>
        <v>0</v>
      </c>
    </row>
    <row r="12" spans="1:7" ht="45">
      <c r="A12" s="16" t="s">
        <v>17</v>
      </c>
      <c r="B12" s="17" t="s">
        <v>18</v>
      </c>
      <c r="C12" s="18" t="s">
        <v>19</v>
      </c>
      <c r="D12" s="15"/>
      <c r="E12" s="19">
        <v>625.20000000000005</v>
      </c>
      <c r="F12" s="20" t="s">
        <v>60</v>
      </c>
      <c r="G12" s="15">
        <f>D12*E12</f>
        <v>0</v>
      </c>
    </row>
    <row r="13" spans="1:7" ht="21" customHeight="1">
      <c r="A13" s="22" t="s">
        <v>30</v>
      </c>
      <c r="B13" s="23" t="s">
        <v>20</v>
      </c>
      <c r="C13" s="52" t="s">
        <v>21</v>
      </c>
      <c r="D13" s="53"/>
      <c r="E13" s="53"/>
      <c r="F13" s="53"/>
      <c r="G13" s="24">
        <f>G14</f>
        <v>0</v>
      </c>
    </row>
    <row r="14" spans="1:7" ht="30">
      <c r="A14" s="16" t="s">
        <v>22</v>
      </c>
      <c r="B14" s="17" t="s">
        <v>23</v>
      </c>
      <c r="C14" s="18" t="s">
        <v>24</v>
      </c>
      <c r="D14" s="15"/>
      <c r="E14" s="19">
        <v>62.52</v>
      </c>
      <c r="F14" s="20" t="s">
        <v>61</v>
      </c>
      <c r="G14" s="15">
        <f>D14*E14</f>
        <v>0</v>
      </c>
    </row>
    <row r="15" spans="1:7" ht="21" customHeight="1">
      <c r="A15" s="22" t="s">
        <v>29</v>
      </c>
      <c r="B15" s="23" t="s">
        <v>27</v>
      </c>
      <c r="C15" s="52" t="s">
        <v>26</v>
      </c>
      <c r="D15" s="53"/>
      <c r="E15" s="53"/>
      <c r="F15" s="53"/>
      <c r="G15" s="24">
        <f>G16</f>
        <v>0</v>
      </c>
    </row>
    <row r="16" spans="1:7" ht="45">
      <c r="A16" s="16" t="s">
        <v>28</v>
      </c>
      <c r="B16" s="17" t="s">
        <v>35</v>
      </c>
      <c r="C16" s="18" t="s">
        <v>36</v>
      </c>
      <c r="D16" s="15"/>
      <c r="E16" s="19">
        <v>6252</v>
      </c>
      <c r="F16" s="20" t="s">
        <v>62</v>
      </c>
      <c r="G16" s="15">
        <f>D16*E16</f>
        <v>0</v>
      </c>
    </row>
    <row r="17" spans="1:8" ht="21" customHeight="1">
      <c r="A17" s="22" t="s">
        <v>38</v>
      </c>
      <c r="B17" s="23"/>
      <c r="C17" s="52" t="s">
        <v>37</v>
      </c>
      <c r="D17" s="53"/>
      <c r="E17" s="53"/>
      <c r="F17" s="53"/>
      <c r="G17" s="24">
        <f>SUM(G18:G21)</f>
        <v>0</v>
      </c>
    </row>
    <row r="18" spans="1:8" ht="30">
      <c r="A18" s="16" t="s">
        <v>39</v>
      </c>
      <c r="B18" s="17" t="s">
        <v>40</v>
      </c>
      <c r="C18" s="18" t="s">
        <v>41</v>
      </c>
      <c r="D18" s="15"/>
      <c r="E18" s="19">
        <v>4243</v>
      </c>
      <c r="F18" s="20" t="s">
        <v>62</v>
      </c>
      <c r="G18" s="15">
        <f>D18*E18</f>
        <v>0</v>
      </c>
    </row>
    <row r="19" spans="1:8" ht="30">
      <c r="A19" s="16" t="s">
        <v>42</v>
      </c>
      <c r="B19" s="17" t="s">
        <v>43</v>
      </c>
      <c r="C19" s="18" t="s">
        <v>44</v>
      </c>
      <c r="D19" s="15"/>
      <c r="E19" s="19">
        <v>2126</v>
      </c>
      <c r="F19" s="20" t="s">
        <v>62</v>
      </c>
      <c r="G19" s="15">
        <f t="shared" ref="G19:G21" si="0">D19*E19</f>
        <v>0</v>
      </c>
    </row>
    <row r="20" spans="1:8" ht="30">
      <c r="A20" s="16" t="s">
        <v>45</v>
      </c>
      <c r="B20" s="17" t="s">
        <v>46</v>
      </c>
      <c r="C20" s="18" t="s">
        <v>47</v>
      </c>
      <c r="D20" s="15"/>
      <c r="E20" s="19">
        <v>2126</v>
      </c>
      <c r="F20" s="20" t="s">
        <v>62</v>
      </c>
      <c r="G20" s="15">
        <f t="shared" si="0"/>
        <v>0</v>
      </c>
    </row>
    <row r="21" spans="1:8" ht="45">
      <c r="A21" s="16" t="s">
        <v>48</v>
      </c>
      <c r="B21" s="17" t="s">
        <v>49</v>
      </c>
      <c r="C21" s="18" t="s">
        <v>50</v>
      </c>
      <c r="D21" s="15"/>
      <c r="E21" s="19">
        <v>2126</v>
      </c>
      <c r="F21" s="20" t="s">
        <v>62</v>
      </c>
      <c r="G21" s="15">
        <f t="shared" si="0"/>
        <v>0</v>
      </c>
    </row>
    <row r="22" spans="1:8" ht="21" customHeight="1">
      <c r="A22" s="22" t="s">
        <v>52</v>
      </c>
      <c r="B22" s="23"/>
      <c r="C22" s="52" t="s">
        <v>56</v>
      </c>
      <c r="D22" s="53"/>
      <c r="E22" s="53"/>
      <c r="F22" s="53"/>
      <c r="G22" s="24">
        <f>G23</f>
        <v>0</v>
      </c>
    </row>
    <row r="23" spans="1:8" ht="32.450000000000003" customHeight="1">
      <c r="A23" s="16" t="s">
        <v>51</v>
      </c>
      <c r="B23" s="17" t="s">
        <v>55</v>
      </c>
      <c r="C23" s="18" t="s">
        <v>53</v>
      </c>
      <c r="D23" s="15"/>
      <c r="E23" s="19">
        <v>2</v>
      </c>
      <c r="F23" s="20" t="s">
        <v>54</v>
      </c>
      <c r="G23" s="15">
        <f>D23*E23</f>
        <v>0</v>
      </c>
    </row>
    <row r="24" spans="1:8" ht="32.450000000000003" customHeight="1" thickBot="1">
      <c r="A24" s="40"/>
      <c r="B24" s="38"/>
      <c r="C24" s="39"/>
      <c r="D24" s="40"/>
      <c r="E24" s="41"/>
      <c r="F24" s="42"/>
      <c r="G24" s="40"/>
    </row>
    <row r="25" spans="1:8" ht="20.100000000000001" customHeight="1" thickBot="1">
      <c r="A25" s="48" t="s">
        <v>64</v>
      </c>
      <c r="B25" s="48"/>
      <c r="C25" s="48"/>
      <c r="D25" s="21">
        <f>G6</f>
        <v>0</v>
      </c>
      <c r="E25" s="43"/>
      <c r="F25" s="43"/>
      <c r="G25" s="44"/>
    </row>
    <row r="26" spans="1:8" ht="20.100000000000001" customHeight="1" thickBot="1">
      <c r="A26" s="48" t="s">
        <v>65</v>
      </c>
      <c r="B26" s="48"/>
      <c r="C26" s="48"/>
      <c r="D26" s="21">
        <f>D25*23%</f>
        <v>0</v>
      </c>
      <c r="E26" s="43"/>
      <c r="F26" s="43"/>
      <c r="G26" s="44"/>
    </row>
    <row r="27" spans="1:8" s="3" customFormat="1" ht="20.100000000000001" customHeight="1" thickBot="1">
      <c r="A27" s="48" t="s">
        <v>66</v>
      </c>
      <c r="B27" s="48"/>
      <c r="C27" s="48"/>
      <c r="D27" s="21">
        <f>D25+D26</f>
        <v>0</v>
      </c>
      <c r="E27" s="43"/>
      <c r="F27" s="43"/>
      <c r="G27" s="44"/>
    </row>
    <row r="28" spans="1:8" s="3" customFormat="1" ht="16.5">
      <c r="C28" s="4"/>
      <c r="D28" s="5"/>
    </row>
    <row r="29" spans="1:8" ht="15.75">
      <c r="B29" s="46" t="s">
        <v>67</v>
      </c>
      <c r="C29" s="8"/>
      <c r="D29" s="9"/>
      <c r="E29" s="7"/>
      <c r="F29" s="7"/>
    </row>
    <row r="30" spans="1:8" ht="30.95" customHeight="1">
      <c r="B30" s="47" t="s">
        <v>68</v>
      </c>
      <c r="C30" s="47"/>
      <c r="D30" s="47"/>
      <c r="E30" s="47"/>
      <c r="F30" s="47"/>
      <c r="G30" s="47"/>
      <c r="H30" s="45"/>
    </row>
  </sheetData>
  <mergeCells count="14">
    <mergeCell ref="B30:G30"/>
    <mergeCell ref="A25:C25"/>
    <mergeCell ref="A26:C26"/>
    <mergeCell ref="A27:C27"/>
    <mergeCell ref="F1:G1"/>
    <mergeCell ref="A3:G3"/>
    <mergeCell ref="A4:G4"/>
    <mergeCell ref="C17:F17"/>
    <mergeCell ref="C15:F15"/>
    <mergeCell ref="C13:F13"/>
    <mergeCell ref="C10:F10"/>
    <mergeCell ref="C8:F8"/>
    <mergeCell ref="C7:F7"/>
    <mergeCell ref="C22:F22"/>
  </mergeCells>
  <phoneticPr fontId="4" type="noConversion"/>
  <printOptions horizontalCentered="1"/>
  <pageMargins left="0.98425196850393704" right="0.98425196850393704" top="0.39370078740157483" bottom="0.39370078740157483" header="0.51181102362204722" footer="0.51181102362204722"/>
  <pageSetup paperSize="9" scale="77" fitToHeight="0" orientation="landscape" r:id="rId1"/>
  <headerFooter>
    <oddFooter>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Kosztorys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Porębska Małgorzata</dc:creator>
  <cp:lastModifiedBy>Sierszuła Kinga (ZZW)</cp:lastModifiedBy>
  <cp:lastPrinted>2026-02-06T11:17:52Z</cp:lastPrinted>
  <dcterms:created xsi:type="dcterms:W3CDTF">2019-09-20T13:06:28Z</dcterms:created>
  <dcterms:modified xsi:type="dcterms:W3CDTF">2026-02-09T10:22:23Z</dcterms:modified>
</cp:coreProperties>
</file>