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łgorzata\Desktop\PRZETARGI\275 PKT.1 2026\OCHRONY ROŚLIN, NASIONA, NAWOZY I półrocze\I półrocze 2026\SWZ i załączniki\"/>
    </mc:Choice>
  </mc:AlternateContent>
  <bookViews>
    <workbookView xWindow="0" yWindow="0" windowWidth="23016" windowHeight="8064"/>
  </bookViews>
  <sheets>
    <sheet name="Część II" sheetId="4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F62" i="4" l="1"/>
  <c r="H62" i="4"/>
  <c r="B61" i="4"/>
  <c r="F61" i="4"/>
  <c r="H61" i="4" s="1"/>
  <c r="B60" i="4"/>
  <c r="F60" i="4"/>
  <c r="H60" i="4" s="1"/>
  <c r="B59" i="4"/>
  <c r="F59" i="4"/>
  <c r="H59" i="4" s="1"/>
  <c r="B58" i="4"/>
  <c r="F58" i="4"/>
  <c r="H58" i="4" s="1"/>
  <c r="B57" i="4"/>
  <c r="F57" i="4"/>
  <c r="H57" i="4" s="1"/>
  <c r="B56" i="4"/>
  <c r="F56" i="4"/>
  <c r="H56" i="4" s="1"/>
  <c r="B55" i="4"/>
  <c r="B54" i="4"/>
  <c r="F54" i="4"/>
  <c r="H54" i="4" s="1"/>
  <c r="B53" i="4"/>
  <c r="B52" i="4"/>
  <c r="F52" i="4"/>
  <c r="H52" i="4" s="1"/>
  <c r="B51" i="4"/>
  <c r="B50" i="4"/>
  <c r="F50" i="4"/>
  <c r="H50" i="4" s="1"/>
  <c r="B49" i="4"/>
  <c r="B48" i="4"/>
  <c r="F48" i="4"/>
  <c r="H48" i="4" s="1"/>
  <c r="B47" i="4"/>
  <c r="B46" i="4"/>
  <c r="F46" i="4"/>
  <c r="H46" i="4" s="1"/>
  <c r="B45" i="4"/>
  <c r="B44" i="4"/>
  <c r="F44" i="4"/>
  <c r="H44" i="4" s="1"/>
  <c r="B43" i="4"/>
  <c r="B42" i="4"/>
  <c r="F42" i="4"/>
  <c r="H42" i="4" s="1"/>
  <c r="B41" i="4"/>
  <c r="B40" i="4"/>
  <c r="F40" i="4"/>
  <c r="H40" i="4" s="1"/>
  <c r="B39" i="4"/>
  <c r="B38" i="4"/>
  <c r="F38" i="4"/>
  <c r="H38" i="4" s="1"/>
  <c r="B37" i="4"/>
  <c r="B36" i="4"/>
  <c r="F36" i="4"/>
  <c r="H36" i="4" s="1"/>
  <c r="B35" i="4"/>
  <c r="B34" i="4"/>
  <c r="F34" i="4"/>
  <c r="H34" i="4" s="1"/>
  <c r="B33" i="4"/>
  <c r="B32" i="4"/>
  <c r="F32" i="4"/>
  <c r="H32" i="4" s="1"/>
  <c r="B31" i="4"/>
  <c r="B30" i="4"/>
  <c r="F30" i="4"/>
  <c r="H30" i="4" s="1"/>
  <c r="B29" i="4"/>
  <c r="B28" i="4"/>
  <c r="F28" i="4"/>
  <c r="H28" i="4" s="1"/>
  <c r="B27" i="4"/>
  <c r="B26" i="4"/>
  <c r="F26" i="4"/>
  <c r="H26" i="4" s="1"/>
  <c r="B25" i="4"/>
  <c r="B24" i="4"/>
  <c r="F24" i="4"/>
  <c r="H24" i="4" s="1"/>
  <c r="B22" i="4"/>
  <c r="F22" i="4"/>
  <c r="H22" i="4" s="1"/>
  <c r="B21" i="4"/>
  <c r="B20" i="4"/>
  <c r="F20" i="4"/>
  <c r="H20" i="4" s="1"/>
  <c r="B19" i="4"/>
  <c r="B18" i="4"/>
  <c r="F18" i="4"/>
  <c r="H18" i="4" s="1"/>
  <c r="B17" i="4"/>
  <c r="B16" i="4"/>
  <c r="F16" i="4"/>
  <c r="H16" i="4" s="1"/>
  <c r="B15" i="4"/>
  <c r="B14" i="4"/>
  <c r="F14" i="4"/>
  <c r="H14" i="4" s="1"/>
  <c r="B13" i="4"/>
  <c r="B12" i="4"/>
  <c r="F12" i="4"/>
  <c r="H12" i="4" s="1"/>
  <c r="B11" i="4"/>
  <c r="B10" i="4"/>
  <c r="F10" i="4"/>
  <c r="H10" i="4" s="1"/>
  <c r="B9" i="4"/>
  <c r="B8" i="4"/>
  <c r="F8" i="4"/>
  <c r="H8" i="4" s="1"/>
  <c r="B7" i="4"/>
  <c r="B6" i="4"/>
  <c r="F6" i="4"/>
  <c r="H6" i="4" s="1"/>
  <c r="H63" i="4" s="1"/>
  <c r="F63" i="4" l="1"/>
  <c r="A1" i="4"/>
</calcChain>
</file>

<file path=xl/sharedStrings.xml><?xml version="1.0" encoding="utf-8"?>
<sst xmlns="http://schemas.openxmlformats.org/spreadsheetml/2006/main" count="86" uniqueCount="56">
  <si>
    <t>Asortyment</t>
  </si>
  <si>
    <t>l.p.</t>
  </si>
  <si>
    <t>Część II zamówienia- środki ochrony roślin</t>
  </si>
  <si>
    <t>Miejscowość</t>
  </si>
  <si>
    <t>Data</t>
  </si>
  <si>
    <t>Załącznik nr 1b-Formularz przedmiotowo-cenowy</t>
  </si>
  <si>
    <t>litr</t>
  </si>
  <si>
    <t>kg.</t>
  </si>
  <si>
    <t>ZSCKR/ZP/6/2025</t>
  </si>
  <si>
    <t>j.m.</t>
  </si>
  <si>
    <t>ilość</t>
  </si>
  <si>
    <t>Cena jednostkowa netto w zł.</t>
  </si>
  <si>
    <t xml:space="preserve">Wartość netto w zł. </t>
  </si>
  <si>
    <t>podatek VAT %</t>
  </si>
  <si>
    <t>wartość brutto w zł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</si>
  <si>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</si>
  <si>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</si>
  <si>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</si>
  <si>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</si>
  <si>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</si>
  <si>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</si>
  <si>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</si>
  <si>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</si>
  <si>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</si>
  <si>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</si>
  <si>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AZOKSYSTROBINA, DIFENOKONAZOL, TEBUKONAZOL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</si>
  <si>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</si>
  <si>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</si>
  <si>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</si>
  <si>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</si>
  <si>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</si>
  <si>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</si>
  <si>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</si>
  <si>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</si>
  <si>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</si>
  <si>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</si>
  <si>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</si>
  <si>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</si>
  <si>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</si>
  <si>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</si>
  <si>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</si>
  <si>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</si>
  <si>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</si>
  <si>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</si>
  <si>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</si>
  <si>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</si>
  <si>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</si>
  <si>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</si>
  <si>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UTRISHA N lub równoważny</t>
  </si>
  <si>
    <t>Cena ofertowa (należy przenieść do formularza ofertowego wartość netto i brutto - załącznik nr 1 do SWZ)</t>
  </si>
  <si>
    <t>Podpis(y) osoby(osób) upoważnionej(ych) do podpisania niniejszej oferty w imieniu Wykonawcy(ów)</t>
  </si>
  <si>
    <t>(Oferta w postaci elektronicznej winna być podpisana kwalifikowanym podpisem elektronicznym lub podpisem zaufanym lub podpisem osobistym)</t>
  </si>
  <si>
    <t>……………………………………………………….</t>
  </si>
  <si>
    <t>……………</t>
  </si>
  <si>
    <t>…………………………………………………………………………………………</t>
  </si>
  <si>
    <t xml:space="preserve"> Środek równoważny proponowany przez Wykonawcę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</si>
</sst>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zł&quot;_-;\-* #,##0.00\ &quot;zł&quot;_-;_-* &quot;-&quot;??\ &quot;zł&quot;_-;_-@_-"/>
    <numFmt numFmtId="43" formatCode="_-* #,##0.00\ _z_ł_-;\-* #,##0.00\ _z_ł_-;_-* &quot;-&quot;??\ _z_ł_-;_-@_-"/>
  </numFmts>
  <fonts count="20">
    <font>
      <sz val="11"/>
      <color theme="1"/>
      <name val="Czcionka tekstu podstawowego"/>
      <family val="2"/>
      <charset val="238"/>
    </font>
    <font>
      <sz val="12"/>
      <color theme="1"/>
      <name val="Czcionka tekstu podstawowego"/>
      <family val="2"/>
      <charset val="238"/>
    </font>
    <font>
      <b/>
      <sz val="14"/>
      <color theme="1"/>
      <name val="Czcionka tekstu podstawowego"/>
      <charset val="238"/>
    </font>
    <font>
      <b/>
      <sz val="11"/>
      <color rgb="FFFF0000"/>
      <name val="Czcionka tekstu podstawowego"/>
      <charset val="238"/>
    </font>
    <font>
      <sz val="8.5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  <font>
      <sz val="8.5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1"/>
      <name val="Czcionka tekstu podstawowego"/>
      <charset val="238"/>
    </font>
    <font>
      <sz val="11"/>
      <color rgb="FFFF0000"/>
      <name val="Czcionka tekstu podstawowego"/>
      <family val="2"/>
      <charset val="238"/>
    </font>
    <font>
      <sz val="9"/>
      <color rgb="FFFF0000"/>
      <name val="Czcionka tekstu podstawowego"/>
      <family val="2"/>
      <charset val="238"/>
    </font>
    <font>
      <b/>
      <sz val="9"/>
      <color rgb="FFFF0000"/>
      <name val="Czcionka tekstu podstawowego"/>
      <charset val="238"/>
    </font>
    <font>
      <b/>
      <sz val="11"/>
      <color theme="1"/>
      <name val="Czcionka tekstu podstawowego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68">
    <xf numFmtId="0" fontId="0" fillId="0" borderId="0" xfId="0"/>
    <xf numFmtId="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3" fillId="0" borderId="0" xfId="0" applyFont="1"/>
    <xf numFmtId="0" fontId="5" fillId="0" borderId="0" xfId="0" applyFont="1"/>
    <xf numFmtId="0" fontId="12" fillId="0" borderId="1" xfId="0" applyFont="1" applyBorder="1" applyAlignment="1">
      <alignment horizontal="center" vertical="center"/>
    </xf>
    <xf numFmtId="44" fontId="12" fillId="0" borderId="1" xfId="0" applyNumberFormat="1" applyFont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center"/>
    </xf>
    <xf numFmtId="44" fontId="12" fillId="0" borderId="1" xfId="0" applyNumberFormat="1" applyFont="1" applyBorder="1" applyAlignment="1">
      <alignment horizontal="center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8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/>
    <xf numFmtId="0" fontId="19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4" fontId="18" fillId="0" borderId="0" xfId="0" applyNumberFormat="1" applyFont="1"/>
    <xf numFmtId="0" fontId="19" fillId="2" borderId="1" xfId="0" applyFont="1" applyFill="1" applyBorder="1" applyAlignment="1">
      <alignment horizontal="center" vertical="center" wrapText="1"/>
    </xf>
    <xf numFmtId="4" fontId="18" fillId="0" borderId="0" xfId="0" applyNumberFormat="1" applyFont="1" applyAlignment="1">
      <alignment horizontal="left" wrapText="1"/>
    </xf>
    <xf numFmtId="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44" fontId="12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3" fillId="0" borderId="3" xfId="0" applyFont="1" applyBorder="1"/>
    <xf numFmtId="0" fontId="12" fillId="0" borderId="3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3" fillId="0" borderId="3" xfId="0" applyFont="1" applyBorder="1" applyAlignment="1">
      <alignment horizontal="left" wrapText="1"/>
    </xf>
    <xf numFmtId="0" fontId="12" fillId="0" borderId="3" xfId="0" applyFont="1" applyBorder="1" applyAlignment="1">
      <alignment wrapText="1"/>
    </xf>
    <xf numFmtId="0" fontId="13" fillId="0" borderId="3" xfId="0" applyFont="1" applyBorder="1" applyAlignment="1">
      <alignment wrapText="1"/>
    </xf>
    <xf numFmtId="0" fontId="15" fillId="0" borderId="3" xfId="0" applyFont="1" applyBorder="1"/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11" fillId="4" borderId="11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" fontId="19" fillId="2" borderId="2" xfId="0" applyNumberFormat="1" applyFont="1" applyFill="1" applyBorder="1"/>
    <xf numFmtId="0" fontId="19" fillId="2" borderId="2" xfId="0" applyFont="1" applyFill="1" applyBorder="1"/>
    <xf numFmtId="44" fontId="19" fillId="2" borderId="2" xfId="0" applyNumberFormat="1" applyFont="1" applyFill="1" applyBorder="1"/>
    <xf numFmtId="0" fontId="4" fillId="0" borderId="1" xfId="0" applyFont="1" applyBorder="1" applyAlignment="1">
      <alignment horizontal="center" vertical="center" wrapText="1"/>
    </xf>
    <xf numFmtId="44" fontId="4" fillId="0" borderId="1" xfId="0" applyNumberFormat="1" applyFont="1" applyBorder="1" applyAlignment="1">
      <alignment horizontal="center" vertical="center" wrapText="1"/>
    </xf>
    <xf numFmtId="44" fontId="4" fillId="0" borderId="1" xfId="1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/>
    </xf>
    <xf numFmtId="4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4" fontId="12" fillId="0" borderId="1" xfId="0" applyNumberFormat="1" applyFont="1" applyBorder="1" applyAlignment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&#322;gorzata/Desktop/PRZETARGI/275%20PKT.1%202026/Nasiona,%20nawozy%20i%20&#347;rodki%20ochrony%20ro&#347;li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kusz1"/>
    </sheetNames>
    <sheetDataSet>
      <sheetData sheetId="0" refreshError="1">
        <row r="10">
          <cell r="C10" t="str">
            <v>FLUROKSYPYR</v>
          </cell>
        </row>
        <row r="11">
          <cell r="C11" t="str">
            <v>(MINSTREL 200 EC lub równoważny)</v>
          </cell>
        </row>
        <row r="12">
          <cell r="C12" t="str">
            <v xml:space="preserve">TRIBENURON METYLOWY - 50% </v>
          </cell>
        </row>
        <row r="13">
          <cell r="C13" t="str">
            <v>(TRIBEN SUPER 50SG lub równoważny)</v>
          </cell>
        </row>
        <row r="14">
          <cell r="C14" t="str">
            <v>CYFLUFENAMID 50g</v>
          </cell>
        </row>
        <row r="15">
          <cell r="C15" t="str">
            <v>(KENDO 50 EW lub równoważny)</v>
          </cell>
        </row>
        <row r="16">
          <cell r="C16" t="str">
            <v>TEBUKONAZOL 125g, PROTIOKONAZOL 125g</v>
          </cell>
        </row>
        <row r="17">
          <cell r="C17" t="str">
            <v>(PROSARO 250 EC lub równoważny)</v>
          </cell>
        </row>
        <row r="18">
          <cell r="C18" t="str">
            <v>FENOKSAPROP-P-ETYLU</v>
          </cell>
        </row>
        <row r="19">
          <cell r="C19" t="str">
            <v>(FENOXINN 110 EC lub równoważny)</v>
          </cell>
        </row>
        <row r="20">
          <cell r="C20" t="str">
            <v>PIRAKLOSTROBINA 150g, FLUKSAPYROKSAD 75g</v>
          </cell>
        </row>
        <row r="21">
          <cell r="C21" t="str">
            <v>(PRIAXOR lub równoważny)</v>
          </cell>
        </row>
        <row r="22">
          <cell r="C22" t="str">
            <v>PROTIOKONAZOL 175g, AZOKSYSTROBINA 200g</v>
          </cell>
        </row>
        <row r="23">
          <cell r="C23" t="str">
            <v>(GAVIAL 375 SC lub równoważny)</v>
          </cell>
        </row>
        <row r="24">
          <cell r="C24" t="str">
            <v>CHLOREK CHLOROMEKWATU 750g</v>
          </cell>
        </row>
        <row r="25">
          <cell r="C25" t="str">
            <v>(CCC 750 SL lub równoważny)</v>
          </cell>
        </row>
        <row r="26">
          <cell r="C26" t="str">
            <v>TRINEKSAPAK ETYLU</v>
          </cell>
        </row>
        <row r="29">
          <cell r="C29" t="str">
            <v>(KIER 450 SC lub równoważny)</v>
          </cell>
        </row>
        <row r="30">
          <cell r="C30" t="str">
            <v>DELTAMETRYNA 100g</v>
          </cell>
        </row>
        <row r="31">
          <cell r="C31" t="str">
            <v>(KORON 100 SC lub równoważny)</v>
          </cell>
        </row>
        <row r="32">
          <cell r="C32" t="str">
            <v>CHLOPYRALID 120g, HALAUKSYFEN METYLU 5g</v>
          </cell>
        </row>
        <row r="33">
          <cell r="C33" t="str">
            <v>(KORVETTO lub równoważny)</v>
          </cell>
        </row>
        <row r="34">
          <cell r="C34" t="str">
            <v>IZOKSAFLUTOL 100g, MEZOTRION 150g, TERBUTYLAZYNA 400g</v>
          </cell>
        </row>
        <row r="35">
          <cell r="C35" t="str">
            <v>(METODUS 650 WG + IZOSAFNER lub równoważny)</v>
          </cell>
        </row>
        <row r="36">
          <cell r="C36" t="str">
            <v>RIMSULFURON 25%</v>
          </cell>
        </row>
        <row r="37">
          <cell r="C37" t="str">
            <v>(RIMEL 25 SG lub równoważny)</v>
          </cell>
        </row>
        <row r="38">
          <cell r="C38" t="str">
            <v>NIKOSULFURON</v>
          </cell>
        </row>
        <row r="39">
          <cell r="C39" t="str">
            <v>(NIXON 50 SG lub równoważny)</v>
          </cell>
        </row>
        <row r="40">
          <cell r="C40" t="str">
            <v>TEBUKONAZOL 500 g</v>
          </cell>
        </row>
        <row r="41">
          <cell r="C41" t="str">
            <v>(AMBROSSIO 500 SC lub równoważny)</v>
          </cell>
        </row>
        <row r="42">
          <cell r="C42" t="str">
            <v>GLIFOSAT 360g</v>
          </cell>
        </row>
        <row r="43">
          <cell r="C43" t="str">
            <v>(ROUNDUP 360 SL lub równoważny)</v>
          </cell>
        </row>
        <row r="44">
          <cell r="C44" t="str">
            <v>DELTAMETRYNA 100g</v>
          </cell>
        </row>
        <row r="45">
          <cell r="C45" t="str">
            <v>(DELMETROS 100 SC lub równoważny)</v>
          </cell>
        </row>
        <row r="46">
          <cell r="C46" t="str">
            <v>ORGANOSILIKONOWY SURFAKTANT</v>
          </cell>
        </row>
        <row r="47">
          <cell r="C47" t="str">
            <v>(ASYSTENT + lub równoważny)</v>
          </cell>
        </row>
        <row r="48">
          <cell r="C48" t="str">
            <v>ACETAMIPRYD</v>
          </cell>
        </row>
        <row r="49">
          <cell r="C49" t="str">
            <v>(ACEPTIR 200 SE lub równoważny)</v>
          </cell>
        </row>
        <row r="50">
          <cell r="C50" t="str">
            <v>DIKAMBA</v>
          </cell>
        </row>
        <row r="51">
          <cell r="C51" t="str">
            <v>(DIKAMBIN 480 SL lub równoważny)</v>
          </cell>
        </row>
        <row r="52">
          <cell r="C52" t="str">
            <v>AMONOWY OCTAN CYNKU</v>
          </cell>
        </row>
        <row r="53">
          <cell r="C53" t="str">
            <v>(DYNAMIC CRESCO lub równoważny)</v>
          </cell>
        </row>
        <row r="54">
          <cell r="C54" t="str">
            <v>PYRAFLUFEN ETYLOWY</v>
          </cell>
        </row>
        <row r="55">
          <cell r="C55" t="str">
            <v>(MIZUKI lub równoważny)</v>
          </cell>
        </row>
        <row r="56">
          <cell r="C56" t="str">
            <v>SKLEJACZ DO ŁUSZCZYN</v>
          </cell>
        </row>
        <row r="57">
          <cell r="C57" t="str">
            <v>(VERDON+ lub równoważny)</v>
          </cell>
        </row>
        <row r="58">
          <cell r="C58" t="str">
            <v>REGULATOR PH</v>
          </cell>
        </row>
        <row r="59">
          <cell r="C59" t="str">
            <v>(STABLIX PH lub równoważny)</v>
          </cell>
        </row>
        <row r="60">
          <cell r="C60" t="str">
            <v>NAWÓZ DOLISTNY zawierający BOR min. 150 g/l i MOLIBDEN min. 5g/l</v>
          </cell>
        </row>
        <row r="61">
          <cell r="C61" t="str">
            <v>NAWÓZ DOLISTNY zawierający CYNK min. 100 g/l</v>
          </cell>
        </row>
        <row r="62">
          <cell r="C62" t="str">
            <v>NAWÓZ DOLISTNY zawierający MIEDŹ min. 70 g/l</v>
          </cell>
        </row>
        <row r="63">
          <cell r="C63" t="str">
            <v>NAWÓZ DOLISTNY zawierający N (min. 10%), P (min. 15%), K (min. 20%), Mg, S, B, Cu, Mn, Fe, Zn i Mo np. OPTI RZEPAK lub równoważny</v>
          </cell>
        </row>
        <row r="64">
          <cell r="C64" t="str">
            <v>NAWÓZ DOLISTNY zawierający N (min. 14%), P (min. 16%), K (min. 16%), Mg, S, Cu, Mn, Fe, Zn i Mo np. OPTI ZBOŻE lub równoważny</v>
          </cell>
        </row>
        <row r="65">
          <cell r="C65" t="str">
            <v>NAWÓZ DOLISTNY np. OPTI KUKURYDZA lub równoważny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9"/>
  <sheetViews>
    <sheetView tabSelected="1" topLeftCell="A61" workbookViewId="0">
      <selection activeCell="H63" sqref="H63"/>
    </sheetView>
  </sheetViews>
  <sheetFormatPr defaultColWidth="24.5" defaultRowHeight="13.8"/>
  <cols>
    <col min="1" max="1" width="6.59765625" style="3" customWidth="1"/>
    <col min="2" max="2" width="33.796875" customWidth="1"/>
    <col min="3" max="3" width="6.59765625" style="2" bestFit="1" customWidth="1"/>
    <col min="4" max="4" width="10.59765625" style="3" customWidth="1"/>
    <col min="5" max="5" width="14.8984375" style="1" customWidth="1"/>
    <col min="6" max="6" width="16.3984375" style="1" customWidth="1"/>
    <col min="7" max="7" width="7.19921875" bestFit="1" customWidth="1"/>
    <col min="8" max="8" width="13.59765625" customWidth="1"/>
  </cols>
  <sheetData>
    <row r="1" spans="1:9">
      <c r="A1" s="3">
        <f ca="1">A1:I10</f>
        <v>0</v>
      </c>
      <c r="B1" t="s">
        <v>5</v>
      </c>
      <c r="I1" t="s">
        <v>8</v>
      </c>
    </row>
    <row r="3" spans="1:9" ht="17.399999999999999">
      <c r="A3" s="38" t="s">
        <v>2</v>
      </c>
      <c r="B3" s="38"/>
      <c r="C3" s="38"/>
      <c r="D3" s="38"/>
      <c r="E3" s="38"/>
      <c r="F3" s="38"/>
    </row>
    <row r="4" spans="1:9" ht="28.2" thickBot="1">
      <c r="A4" s="13" t="s">
        <v>1</v>
      </c>
      <c r="B4" s="13" t="s">
        <v>0</v>
      </c>
      <c r="C4" s="13" t="s">
        <v>9</v>
      </c>
      <c r="D4" s="13" t="s">
        <v>10</v>
      </c>
      <c r="E4" s="13" t="s">
        <v>11</v>
      </c>
      <c r="F4" s="13" t="s">
        <v>12</v>
      </c>
      <c r="G4" s="13" t="s">
        <v>13</v>
      </c>
      <c r="H4" s="14" t="s">
        <v>14</v>
      </c>
      <c r="I4" s="13" t="s">
        <v>55</v>
      </c>
    </row>
    <row r="5" spans="1:9" s="2" customFormat="1" ht="10.8" customHeight="1" thickBot="1">
      <c r="A5" s="15">
        <v>1</v>
      </c>
      <c r="B5" s="16">
        <v>2</v>
      </c>
      <c r="C5" s="52">
        <v>3</v>
      </c>
      <c r="D5" s="52">
        <v>4</v>
      </c>
      <c r="E5" s="52">
        <v>5</v>
      </c>
      <c r="F5" s="53">
        <v>6</v>
      </c>
      <c r="G5" s="54">
        <v>7</v>
      </c>
      <c r="H5" s="55">
        <v>8</v>
      </c>
      <c r="I5" s="56">
        <v>9</v>
      </c>
    </row>
    <row r="6" spans="1:9">
      <c r="A6" s="39" t="s">
        <v>15</v>
      </c>
      <c r="B6" s="40" t="str">
        <f>[1]Arkusz1!C10</f>
        <v>FLUROKSYPYR</v>
      </c>
      <c r="C6" s="61" t="s">
        <v>6</v>
      </c>
      <c r="D6" s="61">
        <v>55</v>
      </c>
      <c r="E6" s="62"/>
      <c r="F6" s="63">
        <f>D6*E6</f>
        <v>0</v>
      </c>
      <c r="G6" s="64"/>
      <c r="H6" s="65">
        <f>ROUND(F6*G6+F6,2)</f>
        <v>0</v>
      </c>
      <c r="I6" s="66"/>
    </row>
    <row r="7" spans="1:9" ht="30.6" customHeight="1">
      <c r="A7" s="37"/>
      <c r="B7" s="41" t="str">
        <f>[1]Arkusz1!C11</f>
        <v>(MINSTREL 200 EC lub równoważny)</v>
      </c>
      <c r="C7" s="61"/>
      <c r="D7" s="61"/>
      <c r="E7" s="62"/>
      <c r="F7" s="63"/>
      <c r="G7" s="64"/>
      <c r="H7" s="65"/>
      <c r="I7" s="66"/>
    </row>
    <row r="8" spans="1:9" ht="25.2" customHeight="1">
      <c r="A8" s="36" t="s">
        <v>16</v>
      </c>
      <c r="B8" s="40" t="str">
        <f>[1]Arkusz1!C12</f>
        <v xml:space="preserve">TRIBENURON METYLOWY - 50% </v>
      </c>
      <c r="C8" s="61" t="s">
        <v>7</v>
      </c>
      <c r="D8" s="61">
        <v>2.4</v>
      </c>
      <c r="E8" s="62"/>
      <c r="F8" s="63">
        <f t="shared" ref="F8" si="0">D8*E8</f>
        <v>0</v>
      </c>
      <c r="G8" s="64"/>
      <c r="H8" s="65">
        <f t="shared" ref="H8" si="1">ROUND(F8*G8+F8,2)</f>
        <v>0</v>
      </c>
      <c r="I8" s="66"/>
    </row>
    <row r="9" spans="1:9" ht="33.6" customHeight="1">
      <c r="A9" s="37"/>
      <c r="B9" s="41" t="str">
        <f>[1]Arkusz1!C13</f>
        <v>(TRIBEN SUPER 50SG lub równoważny)</v>
      </c>
      <c r="C9" s="61"/>
      <c r="D9" s="61"/>
      <c r="E9" s="62"/>
      <c r="F9" s="63"/>
      <c r="G9" s="64"/>
      <c r="H9" s="65"/>
      <c r="I9" s="66"/>
    </row>
    <row r="10" spans="1:9" ht="26.4" customHeight="1">
      <c r="A10" s="36" t="s">
        <v>17</v>
      </c>
      <c r="B10" s="40" t="str">
        <f>[1]Arkusz1!C14</f>
        <v>CYFLUFENAMID 50g</v>
      </c>
      <c r="C10" s="61" t="s">
        <v>6</v>
      </c>
      <c r="D10" s="61">
        <v>16</v>
      </c>
      <c r="E10" s="62"/>
      <c r="F10" s="63">
        <f t="shared" ref="F10" si="2">D10*E10</f>
        <v>0</v>
      </c>
      <c r="G10" s="64"/>
      <c r="H10" s="65">
        <f t="shared" ref="H10" si="3">ROUND(F10*G10+F10,2)</f>
        <v>0</v>
      </c>
      <c r="I10" s="66"/>
    </row>
    <row r="11" spans="1:9" ht="26.4" customHeight="1">
      <c r="A11" s="37"/>
      <c r="B11" s="41" t="str">
        <f>[1]Arkusz1!C15</f>
        <v>(KENDO 50 EW lub równoważny)</v>
      </c>
      <c r="C11" s="61"/>
      <c r="D11" s="61"/>
      <c r="E11" s="62"/>
      <c r="F11" s="63"/>
      <c r="G11" s="64"/>
      <c r="H11" s="65"/>
      <c r="I11" s="66"/>
    </row>
    <row r="12" spans="1:9" ht="24" customHeight="1">
      <c r="A12" s="36" t="s">
        <v>18</v>
      </c>
      <c r="B12" s="40" t="str">
        <f>[1]Arkusz1!C16</f>
        <v>TEBUKONAZOL 125g, PROTIOKONAZOL 125g</v>
      </c>
      <c r="C12" s="61" t="s">
        <v>6</v>
      </c>
      <c r="D12" s="61">
        <v>64</v>
      </c>
      <c r="E12" s="62"/>
      <c r="F12" s="63">
        <f t="shared" ref="F12" si="4">D12*E12</f>
        <v>0</v>
      </c>
      <c r="G12" s="64"/>
      <c r="H12" s="65">
        <f t="shared" ref="H12" si="5">ROUND(F12*G12+F12,2)</f>
        <v>0</v>
      </c>
      <c r="I12" s="66"/>
    </row>
    <row r="13" spans="1:9" ht="26.4" customHeight="1">
      <c r="A13" s="37"/>
      <c r="B13" s="42" t="str">
        <f>[1]Arkusz1!C17</f>
        <v>(PROSARO 250 EC lub równoważny)</v>
      </c>
      <c r="C13" s="61"/>
      <c r="D13" s="61"/>
      <c r="E13" s="62"/>
      <c r="F13" s="63"/>
      <c r="G13" s="64"/>
      <c r="H13" s="65"/>
      <c r="I13" s="66"/>
    </row>
    <row r="14" spans="1:9" ht="25.8" customHeight="1">
      <c r="A14" s="36" t="s">
        <v>19</v>
      </c>
      <c r="B14" s="43" t="str">
        <f>[1]Arkusz1!C18</f>
        <v>FENOKSAPROP-P-ETYLU</v>
      </c>
      <c r="C14" s="61" t="s">
        <v>6</v>
      </c>
      <c r="D14" s="61">
        <v>55</v>
      </c>
      <c r="E14" s="62"/>
      <c r="F14" s="63">
        <f t="shared" ref="F14" si="6">D14*E14</f>
        <v>0</v>
      </c>
      <c r="G14" s="64"/>
      <c r="H14" s="65">
        <f t="shared" ref="H14" si="7">ROUND(F14*G14+F14,2)</f>
        <v>0</v>
      </c>
      <c r="I14" s="66"/>
    </row>
    <row r="15" spans="1:9" ht="40.799999999999997" customHeight="1">
      <c r="A15" s="37"/>
      <c r="B15" s="42" t="str">
        <f>[1]Arkusz1!C19</f>
        <v>(FENOXINN 110 EC lub równoważny)</v>
      </c>
      <c r="C15" s="61"/>
      <c r="D15" s="61"/>
      <c r="E15" s="62"/>
      <c r="F15" s="63"/>
      <c r="G15" s="64"/>
      <c r="H15" s="65"/>
      <c r="I15" s="66"/>
    </row>
    <row r="16" spans="1:9" ht="48" customHeight="1">
      <c r="A16" s="36" t="s">
        <v>20</v>
      </c>
      <c r="B16" s="43" t="str">
        <f>[1]Arkusz1!C20</f>
        <v>PIRAKLOSTROBINA 150g, FLUKSAPYROKSAD 75g</v>
      </c>
      <c r="C16" s="61" t="s">
        <v>6</v>
      </c>
      <c r="D16" s="61">
        <v>68</v>
      </c>
      <c r="E16" s="62"/>
      <c r="F16" s="63">
        <f t="shared" ref="F16" si="8">D16*E16</f>
        <v>0</v>
      </c>
      <c r="G16" s="64"/>
      <c r="H16" s="65">
        <f t="shared" ref="H16" si="9">ROUND(F16*G16+F16,2)</f>
        <v>0</v>
      </c>
      <c r="I16" s="66"/>
    </row>
    <row r="17" spans="1:9" ht="27.6" customHeight="1">
      <c r="A17" s="37"/>
      <c r="B17" s="42" t="str">
        <f>[1]Arkusz1!C21</f>
        <v>(PRIAXOR lub równoważny)</v>
      </c>
      <c r="C17" s="61"/>
      <c r="D17" s="61"/>
      <c r="E17" s="62"/>
      <c r="F17" s="63"/>
      <c r="G17" s="64"/>
      <c r="H17" s="65"/>
      <c r="I17" s="66"/>
    </row>
    <row r="18" spans="1:9" ht="26.4" customHeight="1">
      <c r="A18" s="36" t="s">
        <v>21</v>
      </c>
      <c r="B18" s="43" t="str">
        <f>[1]Arkusz1!C22</f>
        <v>PROTIOKONAZOL 175g, AZOKSYSTROBINA 200g</v>
      </c>
      <c r="C18" s="61" t="s">
        <v>6</v>
      </c>
      <c r="D18" s="61">
        <v>80</v>
      </c>
      <c r="E18" s="62"/>
      <c r="F18" s="63">
        <f t="shared" ref="F18" si="10">D18*E18</f>
        <v>0</v>
      </c>
      <c r="G18" s="64"/>
      <c r="H18" s="65">
        <f t="shared" ref="H18" si="11">ROUND(F18*G18+F18,2)</f>
        <v>0</v>
      </c>
      <c r="I18" s="66"/>
    </row>
    <row r="19" spans="1:9" ht="27" customHeight="1">
      <c r="A19" s="37"/>
      <c r="B19" s="42" t="str">
        <f>[1]Arkusz1!C23</f>
        <v>(GAVIAL 375 SC lub równoważny)</v>
      </c>
      <c r="C19" s="61"/>
      <c r="D19" s="61"/>
      <c r="E19" s="62"/>
      <c r="F19" s="63"/>
      <c r="G19" s="64"/>
      <c r="H19" s="65"/>
      <c r="I19" s="66"/>
    </row>
    <row r="20" spans="1:9" ht="28.2" customHeight="1">
      <c r="A20" s="36" t="s">
        <v>22</v>
      </c>
      <c r="B20" s="43" t="str">
        <f>[1]Arkusz1!C24</f>
        <v>CHLOREK CHLOROMEKWATU 750g</v>
      </c>
      <c r="C20" s="61" t="s">
        <v>6</v>
      </c>
      <c r="D20" s="61">
        <v>70</v>
      </c>
      <c r="E20" s="62"/>
      <c r="F20" s="63">
        <f t="shared" ref="F20" si="12">D20*E20</f>
        <v>0</v>
      </c>
      <c r="G20" s="64"/>
      <c r="H20" s="65">
        <f t="shared" ref="H20" si="13">ROUND(F20*G20+F20,2)</f>
        <v>0</v>
      </c>
      <c r="I20" s="66"/>
    </row>
    <row r="21" spans="1:9" ht="25.2" customHeight="1">
      <c r="A21" s="37"/>
      <c r="B21" s="42" t="str">
        <f>[1]Arkusz1!C25</f>
        <v>(CCC 750 SL lub równoważny)</v>
      </c>
      <c r="C21" s="61"/>
      <c r="D21" s="61"/>
      <c r="E21" s="62"/>
      <c r="F21" s="63"/>
      <c r="G21" s="64"/>
      <c r="H21" s="65"/>
      <c r="I21" s="66"/>
    </row>
    <row r="22" spans="1:9" ht="24" customHeight="1">
      <c r="A22" s="36" t="s">
        <v>23</v>
      </c>
      <c r="B22" s="43" t="str">
        <f>[1]Arkusz1!C26</f>
        <v>TRINEKSAPAK ETYLU</v>
      </c>
      <c r="C22" s="61" t="s">
        <v>6</v>
      </c>
      <c r="D22" s="61">
        <v>21</v>
      </c>
      <c r="E22" s="62"/>
      <c r="F22" s="63">
        <f t="shared" ref="F22" si="14">D22*E22</f>
        <v>0</v>
      </c>
      <c r="G22" s="64"/>
      <c r="H22" s="65">
        <f t="shared" ref="H22" si="15">ROUND(F22*G22+F22,2)</f>
        <v>0</v>
      </c>
      <c r="I22" s="66"/>
    </row>
    <row r="23" spans="1:9" ht="28.8" customHeight="1">
      <c r="A23" s="37"/>
      <c r="B23" s="44" t="s">
        <v>25</v>
      </c>
      <c r="C23" s="61"/>
      <c r="D23" s="61"/>
      <c r="E23" s="62"/>
      <c r="F23" s="63"/>
      <c r="G23" s="64"/>
      <c r="H23" s="65"/>
      <c r="I23" s="66"/>
    </row>
    <row r="24" spans="1:9" ht="28.8" customHeight="1">
      <c r="A24" s="32" t="s">
        <v>24</v>
      </c>
      <c r="B24" s="45" t="e">
        <f>[1]Arkusz1!C28</f>
        <v>#REF!</v>
      </c>
      <c r="C24" s="32" t="s">
        <v>6</v>
      </c>
      <c r="D24" s="32">
        <v>12</v>
      </c>
      <c r="E24" s="35"/>
      <c r="F24" s="63">
        <f t="shared" ref="F24" si="16">D24*E24</f>
        <v>0</v>
      </c>
      <c r="G24" s="31"/>
      <c r="H24" s="65">
        <f t="shared" ref="H24" si="17">ROUND(F24*G24+F24,2)</f>
        <v>0</v>
      </c>
      <c r="I24" s="66"/>
    </row>
    <row r="25" spans="1:9">
      <c r="A25" s="32"/>
      <c r="B25" s="46" t="str">
        <f>[1]Arkusz1!C29</f>
        <v>(KIER 450 SC lub równoważny)</v>
      </c>
      <c r="C25" s="32"/>
      <c r="D25" s="32"/>
      <c r="E25" s="35"/>
      <c r="F25" s="63"/>
      <c r="G25" s="32"/>
      <c r="H25" s="65"/>
      <c r="I25" s="66"/>
    </row>
    <row r="26" spans="1:9">
      <c r="A26" s="33" t="s">
        <v>26</v>
      </c>
      <c r="B26" s="47" t="str">
        <f>[1]Arkusz1!C30</f>
        <v>DELTAMETRYNA 100g</v>
      </c>
      <c r="C26" s="32" t="s">
        <v>6</v>
      </c>
      <c r="D26" s="32">
        <v>5</v>
      </c>
      <c r="E26" s="67"/>
      <c r="F26" s="63">
        <f t="shared" ref="F26" si="18">D26*E26</f>
        <v>0</v>
      </c>
      <c r="G26" s="31"/>
      <c r="H26" s="65">
        <f t="shared" ref="H26" si="19">ROUND(F26*G26+F26,2)</f>
        <v>0</v>
      </c>
      <c r="I26" s="66"/>
    </row>
    <row r="27" spans="1:9">
      <c r="A27" s="34"/>
      <c r="B27" s="48" t="str">
        <f>[1]Arkusz1!C31</f>
        <v>(KORON 100 SC lub równoważny)</v>
      </c>
      <c r="C27" s="32"/>
      <c r="D27" s="32"/>
      <c r="E27" s="67"/>
      <c r="F27" s="63"/>
      <c r="G27" s="32"/>
      <c r="H27" s="65"/>
      <c r="I27" s="66"/>
    </row>
    <row r="28" spans="1:9">
      <c r="A28" s="33" t="s">
        <v>27</v>
      </c>
      <c r="B28" s="49" t="str">
        <f>[1]Arkusz1!C32</f>
        <v>CHLOPYRALID 120g, HALAUKSYFEN METYLU 5g</v>
      </c>
      <c r="C28" s="32" t="s">
        <v>6</v>
      </c>
      <c r="D28" s="32">
        <v>1</v>
      </c>
      <c r="E28" s="35"/>
      <c r="F28" s="63">
        <f t="shared" ref="F28" si="20">D28*E28</f>
        <v>0</v>
      </c>
      <c r="G28" s="31"/>
      <c r="H28" s="65">
        <f t="shared" ref="H28" si="21">ROUND(F28*G28+F28,2)</f>
        <v>0</v>
      </c>
      <c r="I28" s="66"/>
    </row>
    <row r="29" spans="1:9">
      <c r="A29" s="34"/>
      <c r="B29" s="50" t="str">
        <f>[1]Arkusz1!C33</f>
        <v>(KORVETTO lub równoważny)</v>
      </c>
      <c r="C29" s="32"/>
      <c r="D29" s="32"/>
      <c r="E29" s="35"/>
      <c r="F29" s="63"/>
      <c r="G29" s="32"/>
      <c r="H29" s="65"/>
      <c r="I29" s="66"/>
    </row>
    <row r="30" spans="1:9" ht="24" customHeight="1">
      <c r="A30" s="33" t="s">
        <v>28</v>
      </c>
      <c r="B30" s="49" t="str">
        <f>[1]Arkusz1!C34</f>
        <v>IZOKSAFLUTOL 100g, MEZOTRION 150g, TERBUTYLAZYNA 400g</v>
      </c>
      <c r="C30" s="32" t="s">
        <v>7</v>
      </c>
      <c r="D30" s="32">
        <v>12.5</v>
      </c>
      <c r="E30" s="35"/>
      <c r="F30" s="63">
        <f t="shared" ref="F30" si="22">D30*E30</f>
        <v>0</v>
      </c>
      <c r="G30" s="31"/>
      <c r="H30" s="65">
        <f t="shared" ref="H30" si="23">ROUND(F30*G30+F30,2)</f>
        <v>0</v>
      </c>
      <c r="I30" s="66"/>
    </row>
    <row r="31" spans="1:9" ht="14.4" customHeight="1">
      <c r="A31" s="34"/>
      <c r="B31" s="50" t="str">
        <f>[1]Arkusz1!C35</f>
        <v>(METODUS 650 WG + IZOSAFNER lub równoważny)</v>
      </c>
      <c r="C31" s="32"/>
      <c r="D31" s="32"/>
      <c r="E31" s="35"/>
      <c r="F31" s="63"/>
      <c r="G31" s="32"/>
      <c r="H31" s="65"/>
      <c r="I31" s="66"/>
    </row>
    <row r="32" spans="1:9">
      <c r="A32" s="33" t="s">
        <v>29</v>
      </c>
      <c r="B32" s="49" t="str">
        <f>[1]Arkusz1!C36</f>
        <v>RIMSULFURON 25%</v>
      </c>
      <c r="C32" s="32" t="s">
        <v>7</v>
      </c>
      <c r="D32" s="32">
        <v>1.2</v>
      </c>
      <c r="E32" s="35"/>
      <c r="F32" s="63">
        <f t="shared" ref="F32" si="24">D32*E32</f>
        <v>0</v>
      </c>
      <c r="G32" s="31"/>
      <c r="H32" s="65">
        <f t="shared" ref="H32" si="25">ROUND(F32*G32+F32,2)</f>
        <v>0</v>
      </c>
      <c r="I32" s="66"/>
    </row>
    <row r="33" spans="1:11">
      <c r="A33" s="34"/>
      <c r="B33" s="50" t="str">
        <f>[1]Arkusz1!C37</f>
        <v>(RIMEL 25 SG lub równoważny)</v>
      </c>
      <c r="C33" s="32"/>
      <c r="D33" s="32"/>
      <c r="E33" s="35"/>
      <c r="F33" s="63"/>
      <c r="G33" s="32"/>
      <c r="H33" s="65"/>
      <c r="I33" s="66"/>
    </row>
    <row r="34" spans="1:11">
      <c r="A34" s="33" t="s">
        <v>30</v>
      </c>
      <c r="B34" s="49" t="str">
        <f>[1]Arkusz1!C38</f>
        <v>NIKOSULFURON</v>
      </c>
      <c r="C34" s="32" t="s">
        <v>7</v>
      </c>
      <c r="D34" s="32">
        <v>1.2</v>
      </c>
      <c r="E34" s="35"/>
      <c r="F34" s="63">
        <f t="shared" ref="F34" si="26">D34*E34</f>
        <v>0</v>
      </c>
      <c r="G34" s="31"/>
      <c r="H34" s="65">
        <f t="shared" ref="H34" si="27">ROUND(F34*G34+F34,2)</f>
        <v>0</v>
      </c>
      <c r="I34" s="66"/>
    </row>
    <row r="35" spans="1:11">
      <c r="A35" s="34"/>
      <c r="B35" s="50" t="str">
        <f>[1]Arkusz1!C39</f>
        <v>(NIXON 50 SG lub równoważny)</v>
      </c>
      <c r="C35" s="32"/>
      <c r="D35" s="32"/>
      <c r="E35" s="35"/>
      <c r="F35" s="63"/>
      <c r="G35" s="32"/>
      <c r="H35" s="65"/>
      <c r="I35" s="66"/>
    </row>
    <row r="36" spans="1:11">
      <c r="A36" s="33" t="s">
        <v>31</v>
      </c>
      <c r="B36" s="49" t="str">
        <f>[1]Arkusz1!C40</f>
        <v>TEBUKONAZOL 500 g</v>
      </c>
      <c r="C36" s="32" t="s">
        <v>6</v>
      </c>
      <c r="D36" s="32">
        <v>25</v>
      </c>
      <c r="E36" s="35"/>
      <c r="F36" s="63">
        <f t="shared" ref="F36" si="28">D36*E36</f>
        <v>0</v>
      </c>
      <c r="G36" s="31"/>
      <c r="H36" s="65">
        <f t="shared" ref="H36" si="29">ROUND(F36*G36+F36,2)</f>
        <v>0</v>
      </c>
      <c r="I36" s="66"/>
    </row>
    <row r="37" spans="1:11">
      <c r="A37" s="34"/>
      <c r="B37" s="50" t="str">
        <f>[1]Arkusz1!C41</f>
        <v>(AMBROSSIO 500 SC lub równoważny)</v>
      </c>
      <c r="C37" s="32"/>
      <c r="D37" s="32"/>
      <c r="E37" s="35"/>
      <c r="F37" s="63"/>
      <c r="G37" s="32"/>
      <c r="H37" s="65"/>
      <c r="I37" s="66"/>
    </row>
    <row r="38" spans="1:11">
      <c r="A38" s="33" t="s">
        <v>32</v>
      </c>
      <c r="B38" s="49" t="str">
        <f>[1]Arkusz1!C42</f>
        <v>GLIFOSAT 360g</v>
      </c>
      <c r="C38" s="32" t="s">
        <v>6</v>
      </c>
      <c r="D38" s="32">
        <v>80</v>
      </c>
      <c r="E38" s="35"/>
      <c r="F38" s="63">
        <f t="shared" ref="F38" si="30">D38*E38</f>
        <v>0</v>
      </c>
      <c r="G38" s="31"/>
      <c r="H38" s="65">
        <f t="shared" ref="H38" si="31">ROUND(F38*G38+F38,2)</f>
        <v>0</v>
      </c>
      <c r="I38" s="66"/>
    </row>
    <row r="39" spans="1:11">
      <c r="A39" s="34"/>
      <c r="B39" s="50" t="str">
        <f>[1]Arkusz1!C43</f>
        <v>(ROUNDUP 360 SL lub równoważny)</v>
      </c>
      <c r="C39" s="32"/>
      <c r="D39" s="32"/>
      <c r="E39" s="35"/>
      <c r="F39" s="63"/>
      <c r="G39" s="32"/>
      <c r="H39" s="65"/>
      <c r="I39" s="66"/>
    </row>
    <row r="40" spans="1:11" ht="32.4" customHeight="1">
      <c r="A40" s="33" t="s">
        <v>33</v>
      </c>
      <c r="B40" s="49" t="str">
        <f>[1]Arkusz1!C44</f>
        <v>DELTAMETRYNA 100g</v>
      </c>
      <c r="C40" s="32" t="s">
        <v>6</v>
      </c>
      <c r="D40" s="32">
        <v>1</v>
      </c>
      <c r="E40" s="35"/>
      <c r="F40" s="63">
        <f t="shared" ref="F40" si="32">D40*E40</f>
        <v>0</v>
      </c>
      <c r="G40" s="31"/>
      <c r="H40" s="65">
        <f t="shared" ref="H40:H42" si="33">ROUND(F40*G40+F40,2)</f>
        <v>0</v>
      </c>
      <c r="I40" s="66"/>
    </row>
    <row r="41" spans="1:11">
      <c r="A41" s="34"/>
      <c r="B41" s="50" t="str">
        <f>[1]Arkusz1!C45</f>
        <v>(DELMETROS 100 SC lub równoważny)</v>
      </c>
      <c r="C41" s="32"/>
      <c r="D41" s="32"/>
      <c r="E41" s="35"/>
      <c r="F41" s="63"/>
      <c r="G41" s="32"/>
      <c r="H41" s="65"/>
      <c r="I41" s="66"/>
    </row>
    <row r="42" spans="1:11">
      <c r="A42" s="33" t="s">
        <v>34</v>
      </c>
      <c r="B42" s="49" t="str">
        <f>[1]Arkusz1!C46</f>
        <v>ORGANOSILIKONOWY SURFAKTANT</v>
      </c>
      <c r="C42" s="32" t="s">
        <v>6</v>
      </c>
      <c r="D42" s="32">
        <v>10</v>
      </c>
      <c r="E42" s="35"/>
      <c r="F42" s="63">
        <f t="shared" ref="F42" si="34">D42*E42</f>
        <v>0</v>
      </c>
      <c r="G42" s="31"/>
      <c r="H42" s="65">
        <f t="shared" si="33"/>
        <v>0</v>
      </c>
      <c r="I42" s="66"/>
      <c r="J42" s="6"/>
      <c r="K42" s="6"/>
    </row>
    <row r="43" spans="1:11">
      <c r="A43" s="34"/>
      <c r="B43" s="50" t="str">
        <f>[1]Arkusz1!C47</f>
        <v>(ASYSTENT + lub równoważny)</v>
      </c>
      <c r="C43" s="32"/>
      <c r="D43" s="32"/>
      <c r="E43" s="35"/>
      <c r="F43" s="63"/>
      <c r="G43" s="32"/>
      <c r="H43" s="65"/>
      <c r="I43" s="66"/>
      <c r="J43" s="6"/>
      <c r="K43" s="6"/>
    </row>
    <row r="44" spans="1:11">
      <c r="A44" s="33" t="s">
        <v>35</v>
      </c>
      <c r="B44" s="49" t="str">
        <f>[1]Arkusz1!C48</f>
        <v>ACETAMIPRYD</v>
      </c>
      <c r="C44" s="32" t="s">
        <v>6</v>
      </c>
      <c r="D44" s="32">
        <v>1</v>
      </c>
      <c r="E44" s="35"/>
      <c r="F44" s="63">
        <f t="shared" ref="F44" si="35">D44*E44</f>
        <v>0</v>
      </c>
      <c r="G44" s="31"/>
      <c r="H44" s="65">
        <f t="shared" ref="H44" si="36">ROUND(F44*G44+F44,2)</f>
        <v>0</v>
      </c>
      <c r="I44" s="66"/>
      <c r="J44" s="6"/>
      <c r="K44" s="6"/>
    </row>
    <row r="45" spans="1:11" ht="27.6" customHeight="1">
      <c r="A45" s="34"/>
      <c r="B45" s="50" t="str">
        <f>[1]Arkusz1!C49</f>
        <v>(ACEPTIR 200 SE lub równoważny)</v>
      </c>
      <c r="C45" s="32"/>
      <c r="D45" s="32"/>
      <c r="E45" s="35"/>
      <c r="F45" s="63"/>
      <c r="G45" s="32"/>
      <c r="H45" s="65"/>
      <c r="I45" s="66"/>
      <c r="J45" s="6"/>
      <c r="K45" s="6"/>
    </row>
    <row r="46" spans="1:11" ht="17.399999999999999" customHeight="1">
      <c r="A46" s="33" t="s">
        <v>36</v>
      </c>
      <c r="B46" s="49" t="str">
        <f>[1]Arkusz1!C50</f>
        <v>DIKAMBA</v>
      </c>
      <c r="C46" s="32" t="s">
        <v>6</v>
      </c>
      <c r="D46" s="32">
        <v>15</v>
      </c>
      <c r="E46" s="35"/>
      <c r="F46" s="63">
        <f t="shared" ref="F46" si="37">D46*E46</f>
        <v>0</v>
      </c>
      <c r="G46" s="31"/>
      <c r="H46" s="65">
        <f t="shared" ref="H46" si="38">ROUND(F46*G46+F46,2)</f>
        <v>0</v>
      </c>
      <c r="I46" s="66"/>
      <c r="J46" s="6"/>
      <c r="K46" s="6"/>
    </row>
    <row r="47" spans="1:11">
      <c r="A47" s="34"/>
      <c r="B47" s="50" t="str">
        <f>[1]Arkusz1!C51</f>
        <v>(DIKAMBIN 480 SL lub równoważny)</v>
      </c>
      <c r="C47" s="32"/>
      <c r="D47" s="32"/>
      <c r="E47" s="35"/>
      <c r="F47" s="63"/>
      <c r="G47" s="32"/>
      <c r="H47" s="65"/>
      <c r="I47" s="66"/>
    </row>
    <row r="48" spans="1:11">
      <c r="A48" s="33" t="s">
        <v>37</v>
      </c>
      <c r="B48" s="49" t="str">
        <f>[1]Arkusz1!C52</f>
        <v>AMONOWY OCTAN CYNKU</v>
      </c>
      <c r="C48" s="32" t="s">
        <v>6</v>
      </c>
      <c r="D48" s="32">
        <v>15</v>
      </c>
      <c r="E48" s="35"/>
      <c r="F48" s="63">
        <f t="shared" ref="F48" si="39">D48*E48</f>
        <v>0</v>
      </c>
      <c r="G48" s="31"/>
      <c r="H48" s="65">
        <f t="shared" ref="H48" si="40">ROUND(F48*G48+F48,2)</f>
        <v>0</v>
      </c>
      <c r="I48" s="66"/>
    </row>
    <row r="49" spans="1:10">
      <c r="A49" s="34"/>
      <c r="B49" s="50" t="str">
        <f>[1]Arkusz1!C53</f>
        <v>(DYNAMIC CRESCO lub równoważny)</v>
      </c>
      <c r="C49" s="32"/>
      <c r="D49" s="32"/>
      <c r="E49" s="35"/>
      <c r="F49" s="63"/>
      <c r="G49" s="32"/>
      <c r="H49" s="65"/>
      <c r="I49" s="66"/>
    </row>
    <row r="50" spans="1:10">
      <c r="A50" s="33" t="s">
        <v>38</v>
      </c>
      <c r="B50" s="49" t="str">
        <f>[1]Arkusz1!C54</f>
        <v>PYRAFLUFEN ETYLOWY</v>
      </c>
      <c r="C50" s="32" t="s">
        <v>6</v>
      </c>
      <c r="D50" s="32">
        <v>25</v>
      </c>
      <c r="E50" s="35"/>
      <c r="F50" s="63">
        <f t="shared" ref="F50" si="41">D50*E50</f>
        <v>0</v>
      </c>
      <c r="G50" s="31"/>
      <c r="H50" s="65">
        <f t="shared" ref="H50" si="42">ROUND(F50*G50+F50,2)</f>
        <v>0</v>
      </c>
      <c r="I50" s="66"/>
    </row>
    <row r="51" spans="1:10">
      <c r="A51" s="34"/>
      <c r="B51" s="50" t="str">
        <f>[1]Arkusz1!C55</f>
        <v>(MIZUKI lub równoważny)</v>
      </c>
      <c r="C51" s="32"/>
      <c r="D51" s="32"/>
      <c r="E51" s="35"/>
      <c r="F51" s="63"/>
      <c r="G51" s="32"/>
      <c r="H51" s="65"/>
      <c r="I51" s="66"/>
    </row>
    <row r="52" spans="1:10">
      <c r="A52" s="33" t="s">
        <v>39</v>
      </c>
      <c r="B52" s="49" t="str">
        <f>[1]Arkusz1!C56</f>
        <v>SKLEJACZ DO ŁUSZCZYN</v>
      </c>
      <c r="C52" s="32" t="s">
        <v>6</v>
      </c>
      <c r="D52" s="32">
        <v>10</v>
      </c>
      <c r="E52" s="35"/>
      <c r="F52" s="63">
        <f t="shared" ref="F52" si="43">D52*E52</f>
        <v>0</v>
      </c>
      <c r="G52" s="31"/>
      <c r="H52" s="65">
        <f t="shared" ref="H52" si="44">ROUND(F52*G52+F52,2)</f>
        <v>0</v>
      </c>
      <c r="I52" s="66"/>
    </row>
    <row r="53" spans="1:10">
      <c r="A53" s="34"/>
      <c r="B53" s="50" t="str">
        <f>[1]Arkusz1!C57</f>
        <v>(VERDON+ lub równoważny)</v>
      </c>
      <c r="C53" s="32"/>
      <c r="D53" s="32"/>
      <c r="E53" s="35"/>
      <c r="F53" s="63"/>
      <c r="G53" s="32"/>
      <c r="H53" s="65"/>
      <c r="I53" s="66"/>
    </row>
    <row r="54" spans="1:10">
      <c r="A54" s="33" t="s">
        <v>40</v>
      </c>
      <c r="B54" s="49" t="str">
        <f>[1]Arkusz1!C58</f>
        <v>REGULATOR PH</v>
      </c>
      <c r="C54" s="32" t="s">
        <v>6</v>
      </c>
      <c r="D54" s="32">
        <v>10</v>
      </c>
      <c r="E54" s="35"/>
      <c r="F54" s="63">
        <f t="shared" ref="F54" si="45">D54*E54</f>
        <v>0</v>
      </c>
      <c r="G54" s="31"/>
      <c r="H54" s="65">
        <f t="shared" ref="H54" si="46">ROUND(F54*G54+F54,2)</f>
        <v>0</v>
      </c>
      <c r="I54" s="66"/>
    </row>
    <row r="55" spans="1:10">
      <c r="A55" s="34"/>
      <c r="B55" s="50" t="str">
        <f>[1]Arkusz1!C59</f>
        <v>(STABLIX PH lub równoważny)</v>
      </c>
      <c r="C55" s="32"/>
      <c r="D55" s="32"/>
      <c r="E55" s="35"/>
      <c r="F55" s="63"/>
      <c r="G55" s="32"/>
      <c r="H55" s="65"/>
      <c r="I55" s="66"/>
    </row>
    <row r="56" spans="1:10" ht="24">
      <c r="A56" s="7" t="s">
        <v>41</v>
      </c>
      <c r="B56" s="50" t="str">
        <f>[1]Arkusz1!C60</f>
        <v>NAWÓZ DOLISTNY zawierający BOR min. 150 g/l i MOLIBDEN min. 5g/l</v>
      </c>
      <c r="C56" s="7" t="s">
        <v>6</v>
      </c>
      <c r="D56" s="7">
        <v>45</v>
      </c>
      <c r="E56" s="8"/>
      <c r="F56" s="8">
        <f>D56*E56</f>
        <v>0</v>
      </c>
      <c r="G56" s="9"/>
      <c r="H56" s="8">
        <f>ROUND(F56*G56+F56,2)</f>
        <v>0</v>
      </c>
      <c r="I56" s="10"/>
    </row>
    <row r="57" spans="1:10">
      <c r="A57" s="7" t="s">
        <v>42</v>
      </c>
      <c r="B57" s="50" t="str">
        <f>[1]Arkusz1!C61</f>
        <v>NAWÓZ DOLISTNY zawierający CYNK min. 100 g/l</v>
      </c>
      <c r="C57" s="7" t="s">
        <v>6</v>
      </c>
      <c r="D57" s="7">
        <v>40</v>
      </c>
      <c r="E57" s="8"/>
      <c r="F57" s="8">
        <f t="shared" ref="F57:F62" si="47">D57*E57</f>
        <v>0</v>
      </c>
      <c r="G57" s="9"/>
      <c r="H57" s="8">
        <f t="shared" ref="H57:H62" si="48">ROUND(F57*G57+F57,2)</f>
        <v>0</v>
      </c>
      <c r="I57" s="10"/>
    </row>
    <row r="58" spans="1:10" s="4" customFormat="1" ht="37.5" customHeight="1">
      <c r="A58" s="7" t="s">
        <v>43</v>
      </c>
      <c r="B58" s="50" t="str">
        <f>[1]Arkusz1!C62</f>
        <v>NAWÓZ DOLISTNY zawierający MIEDŹ min. 70 g/l</v>
      </c>
      <c r="C58" s="7" t="s">
        <v>6</v>
      </c>
      <c r="D58" s="7">
        <v>65</v>
      </c>
      <c r="E58" s="8"/>
      <c r="F58" s="8">
        <f t="shared" si="47"/>
        <v>0</v>
      </c>
      <c r="G58" s="9"/>
      <c r="H58" s="8">
        <f t="shared" si="48"/>
        <v>0</v>
      </c>
      <c r="I58" s="10"/>
    </row>
    <row r="59" spans="1:10" ht="36">
      <c r="A59" s="7" t="s">
        <v>44</v>
      </c>
      <c r="B59" s="50" t="str">
        <f>[1]Arkusz1!C63</f>
        <v>NAWÓZ DOLISTNY zawierający N (min. 10%), P (min. 15%), K (min. 20%), Mg, S, B, Cu, Mn, Fe, Zn i Mo np. OPTI RZEPAK lub równoważny</v>
      </c>
      <c r="C59" s="7" t="s">
        <v>7</v>
      </c>
      <c r="D59" s="7">
        <v>25</v>
      </c>
      <c r="E59" s="8"/>
      <c r="F59" s="8">
        <f t="shared" si="47"/>
        <v>0</v>
      </c>
      <c r="G59" s="9"/>
      <c r="H59" s="8">
        <f t="shared" si="48"/>
        <v>0</v>
      </c>
      <c r="I59" s="10"/>
    </row>
    <row r="60" spans="1:10" ht="36">
      <c r="A60" s="7" t="s">
        <v>45</v>
      </c>
      <c r="B60" s="50" t="str">
        <f>[1]Arkusz1!C64</f>
        <v>NAWÓZ DOLISTNY zawierający N (min. 14%), P (min. 16%), K (min. 16%), Mg, S, Cu, Mn, Fe, Zn i Mo np. OPTI ZBOŻE lub równoważny</v>
      </c>
      <c r="C60" s="7" t="s">
        <v>7</v>
      </c>
      <c r="D60" s="7">
        <v>300</v>
      </c>
      <c r="E60" s="8"/>
      <c r="F60" s="8">
        <f t="shared" si="47"/>
        <v>0</v>
      </c>
      <c r="G60" s="9"/>
      <c r="H60" s="8">
        <f t="shared" si="48"/>
        <v>0</v>
      </c>
      <c r="I60" s="10"/>
    </row>
    <row r="61" spans="1:10" ht="24">
      <c r="A61" s="7" t="s">
        <v>46</v>
      </c>
      <c r="B61" s="50" t="str">
        <f>[1]Arkusz1!C65</f>
        <v>NAWÓZ DOLISTNY np. OPTI KUKURYDZA lub równoważny</v>
      </c>
      <c r="C61" s="7" t="s">
        <v>7</v>
      </c>
      <c r="D61" s="7">
        <v>75</v>
      </c>
      <c r="E61" s="8"/>
      <c r="F61" s="8">
        <f t="shared" si="47"/>
        <v>0</v>
      </c>
      <c r="G61" s="9"/>
      <c r="H61" s="8">
        <f t="shared" si="48"/>
        <v>0</v>
      </c>
      <c r="I61" s="10"/>
    </row>
    <row r="62" spans="1:10" ht="13.8" customHeight="1">
      <c r="A62" s="7" t="s">
        <v>47</v>
      </c>
      <c r="B62" s="51" t="s">
        <v>48</v>
      </c>
      <c r="C62" s="11" t="s">
        <v>7</v>
      </c>
      <c r="D62" s="11">
        <v>11</v>
      </c>
      <c r="E62" s="12"/>
      <c r="F62" s="8">
        <f t="shared" si="47"/>
        <v>0</v>
      </c>
      <c r="G62" s="9"/>
      <c r="H62" s="8">
        <f t="shared" si="48"/>
        <v>0</v>
      </c>
      <c r="I62" s="11"/>
      <c r="J62" s="5"/>
    </row>
    <row r="63" spans="1:10" ht="41.4" customHeight="1">
      <c r="A63" s="29" t="s">
        <v>49</v>
      </c>
      <c r="B63" s="29"/>
      <c r="C63" s="57"/>
      <c r="D63" s="57"/>
      <c r="E63" s="57"/>
      <c r="F63" s="58">
        <f>SUM(F6:F62)</f>
        <v>0</v>
      </c>
      <c r="G63" s="59"/>
      <c r="H63" s="60">
        <f>SUM(H6:H62)</f>
        <v>0</v>
      </c>
      <c r="I63" s="59"/>
      <c r="J63" s="5"/>
    </row>
    <row r="64" spans="1:10">
      <c r="J64" s="5"/>
    </row>
    <row r="66" spans="1:11">
      <c r="B66" s="21" t="s">
        <v>52</v>
      </c>
      <c r="C66" s="22"/>
      <c r="D66" s="23" t="s">
        <v>53</v>
      </c>
      <c r="E66" s="24" t="s">
        <v>54</v>
      </c>
      <c r="F66" s="5"/>
      <c r="G66" s="5"/>
      <c r="H66" s="5"/>
      <c r="I66" s="25"/>
      <c r="J66" s="25"/>
    </row>
    <row r="67" spans="1:11">
      <c r="A67" s="17"/>
      <c r="B67" s="21" t="s">
        <v>3</v>
      </c>
      <c r="C67" s="26"/>
      <c r="D67" s="27" t="s">
        <v>4</v>
      </c>
      <c r="E67" s="28" t="s">
        <v>50</v>
      </c>
      <c r="F67" s="21"/>
      <c r="G67" s="21"/>
      <c r="H67" s="21"/>
      <c r="I67" s="21"/>
      <c r="J67" s="21"/>
    </row>
    <row r="68" spans="1:11" ht="24" customHeight="1">
      <c r="B68" s="21"/>
      <c r="C68" s="26"/>
      <c r="D68" s="27"/>
      <c r="E68" s="30" t="s">
        <v>51</v>
      </c>
      <c r="F68" s="30"/>
      <c r="G68" s="30"/>
      <c r="H68" s="30"/>
      <c r="I68" s="30"/>
      <c r="J68" s="21"/>
    </row>
    <row r="69" spans="1:11">
      <c r="B69" s="18"/>
      <c r="C69" s="19"/>
      <c r="D69" s="20"/>
      <c r="E69" s="30"/>
      <c r="F69" s="30"/>
      <c r="G69" s="30"/>
      <c r="H69" s="30"/>
      <c r="I69" s="30"/>
      <c r="J69" s="18"/>
      <c r="K69" s="18"/>
    </row>
  </sheetData>
  <mergeCells count="203">
    <mergeCell ref="A3:F3"/>
    <mergeCell ref="A6:A7"/>
    <mergeCell ref="C6:C7"/>
    <mergeCell ref="D6:D7"/>
    <mergeCell ref="E6:E7"/>
    <mergeCell ref="F6:F7"/>
    <mergeCell ref="G6:G7"/>
    <mergeCell ref="H6:H7"/>
    <mergeCell ref="I6:I7"/>
    <mergeCell ref="G8:G9"/>
    <mergeCell ref="H8:H9"/>
    <mergeCell ref="I8:I9"/>
    <mergeCell ref="A10:A11"/>
    <mergeCell ref="C10:C11"/>
    <mergeCell ref="D10:D11"/>
    <mergeCell ref="E10:E11"/>
    <mergeCell ref="F10:F11"/>
    <mergeCell ref="G10:G11"/>
    <mergeCell ref="H10:H11"/>
    <mergeCell ref="I10:I11"/>
    <mergeCell ref="A8:A9"/>
    <mergeCell ref="C8:C9"/>
    <mergeCell ref="D8:D9"/>
    <mergeCell ref="E8:E9"/>
    <mergeCell ref="F8:F9"/>
    <mergeCell ref="G12:G13"/>
    <mergeCell ref="H12:H13"/>
    <mergeCell ref="I12:I13"/>
    <mergeCell ref="A14:A15"/>
    <mergeCell ref="C14:C15"/>
    <mergeCell ref="D14:D15"/>
    <mergeCell ref="E14:E15"/>
    <mergeCell ref="F14:F15"/>
    <mergeCell ref="G14:G15"/>
    <mergeCell ref="H14:H15"/>
    <mergeCell ref="I14:I15"/>
    <mergeCell ref="A12:A13"/>
    <mergeCell ref="C12:C13"/>
    <mergeCell ref="D12:D13"/>
    <mergeCell ref="E12:E13"/>
    <mergeCell ref="F12:F13"/>
    <mergeCell ref="G16:G17"/>
    <mergeCell ref="H16:H17"/>
    <mergeCell ref="I16:I17"/>
    <mergeCell ref="A18:A19"/>
    <mergeCell ref="C18:C19"/>
    <mergeCell ref="D18:D19"/>
    <mergeCell ref="E18:E19"/>
    <mergeCell ref="F18:F19"/>
    <mergeCell ref="G18:G19"/>
    <mergeCell ref="H18:H19"/>
    <mergeCell ref="I18:I19"/>
    <mergeCell ref="A16:A17"/>
    <mergeCell ref="C16:C17"/>
    <mergeCell ref="D16:D17"/>
    <mergeCell ref="E16:E17"/>
    <mergeCell ref="F16:F17"/>
    <mergeCell ref="G20:G21"/>
    <mergeCell ref="H20:H21"/>
    <mergeCell ref="I20:I21"/>
    <mergeCell ref="A22:A23"/>
    <mergeCell ref="C22:C23"/>
    <mergeCell ref="D22:D23"/>
    <mergeCell ref="E22:E23"/>
    <mergeCell ref="F22:F23"/>
    <mergeCell ref="G22:G23"/>
    <mergeCell ref="H22:H23"/>
    <mergeCell ref="I22:I23"/>
    <mergeCell ref="A20:A21"/>
    <mergeCell ref="C20:C21"/>
    <mergeCell ref="D20:D21"/>
    <mergeCell ref="E20:E21"/>
    <mergeCell ref="F20:F21"/>
    <mergeCell ref="G24:G25"/>
    <mergeCell ref="H24:H25"/>
    <mergeCell ref="I24:I25"/>
    <mergeCell ref="A26:A27"/>
    <mergeCell ref="C26:C27"/>
    <mergeCell ref="D26:D27"/>
    <mergeCell ref="E26:E27"/>
    <mergeCell ref="F26:F27"/>
    <mergeCell ref="G26:G27"/>
    <mergeCell ref="H26:H27"/>
    <mergeCell ref="I26:I27"/>
    <mergeCell ref="A24:A25"/>
    <mergeCell ref="C24:C25"/>
    <mergeCell ref="D24:D25"/>
    <mergeCell ref="E24:E25"/>
    <mergeCell ref="F24:F25"/>
    <mergeCell ref="G28:G29"/>
    <mergeCell ref="H28:H29"/>
    <mergeCell ref="I28:I29"/>
    <mergeCell ref="A30:A31"/>
    <mergeCell ref="C30:C31"/>
    <mergeCell ref="D30:D31"/>
    <mergeCell ref="E30:E31"/>
    <mergeCell ref="F30:F31"/>
    <mergeCell ref="G30:G31"/>
    <mergeCell ref="H30:H31"/>
    <mergeCell ref="I30:I31"/>
    <mergeCell ref="A28:A29"/>
    <mergeCell ref="C28:C29"/>
    <mergeCell ref="D28:D29"/>
    <mergeCell ref="E28:E29"/>
    <mergeCell ref="F28:F29"/>
    <mergeCell ref="G32:G33"/>
    <mergeCell ref="H32:H33"/>
    <mergeCell ref="I32:I33"/>
    <mergeCell ref="A34:A35"/>
    <mergeCell ref="C34:C35"/>
    <mergeCell ref="D34:D35"/>
    <mergeCell ref="E34:E35"/>
    <mergeCell ref="F34:F35"/>
    <mergeCell ref="G34:G35"/>
    <mergeCell ref="H34:H35"/>
    <mergeCell ref="I34:I35"/>
    <mergeCell ref="A32:A33"/>
    <mergeCell ref="C32:C33"/>
    <mergeCell ref="D32:D33"/>
    <mergeCell ref="E32:E33"/>
    <mergeCell ref="F32:F33"/>
    <mergeCell ref="G36:G37"/>
    <mergeCell ref="H36:H37"/>
    <mergeCell ref="I36:I37"/>
    <mergeCell ref="A38:A39"/>
    <mergeCell ref="C38:C39"/>
    <mergeCell ref="D38:D39"/>
    <mergeCell ref="E38:E39"/>
    <mergeCell ref="F38:F39"/>
    <mergeCell ref="G38:G39"/>
    <mergeCell ref="H38:H39"/>
    <mergeCell ref="I38:I39"/>
    <mergeCell ref="A36:A37"/>
    <mergeCell ref="C36:C37"/>
    <mergeCell ref="D36:D37"/>
    <mergeCell ref="E36:E37"/>
    <mergeCell ref="F36:F37"/>
    <mergeCell ref="G40:G41"/>
    <mergeCell ref="H40:H41"/>
    <mergeCell ref="I40:I41"/>
    <mergeCell ref="A42:A43"/>
    <mergeCell ref="C42:C43"/>
    <mergeCell ref="D42:D43"/>
    <mergeCell ref="E42:E43"/>
    <mergeCell ref="F42:F43"/>
    <mergeCell ref="G42:G43"/>
    <mergeCell ref="H42:H43"/>
    <mergeCell ref="I42:I43"/>
    <mergeCell ref="A40:A41"/>
    <mergeCell ref="C40:C41"/>
    <mergeCell ref="D40:D41"/>
    <mergeCell ref="E40:E41"/>
    <mergeCell ref="F40:F41"/>
    <mergeCell ref="G44:G45"/>
    <mergeCell ref="H44:H45"/>
    <mergeCell ref="I44:I45"/>
    <mergeCell ref="A46:A47"/>
    <mergeCell ref="C46:C47"/>
    <mergeCell ref="D46:D47"/>
    <mergeCell ref="E46:E47"/>
    <mergeCell ref="F46:F47"/>
    <mergeCell ref="G46:G47"/>
    <mergeCell ref="H46:H47"/>
    <mergeCell ref="I46:I47"/>
    <mergeCell ref="A44:A45"/>
    <mergeCell ref="C44:C45"/>
    <mergeCell ref="D44:D45"/>
    <mergeCell ref="E44:E45"/>
    <mergeCell ref="F44:F45"/>
    <mergeCell ref="G48:G49"/>
    <mergeCell ref="H48:H49"/>
    <mergeCell ref="I48:I49"/>
    <mergeCell ref="A50:A51"/>
    <mergeCell ref="C50:C51"/>
    <mergeCell ref="D50:D51"/>
    <mergeCell ref="E50:E51"/>
    <mergeCell ref="F50:F51"/>
    <mergeCell ref="G50:G51"/>
    <mergeCell ref="H50:H51"/>
    <mergeCell ref="I50:I51"/>
    <mergeCell ref="A48:A49"/>
    <mergeCell ref="C48:C49"/>
    <mergeCell ref="D48:D49"/>
    <mergeCell ref="E48:E49"/>
    <mergeCell ref="F48:F49"/>
    <mergeCell ref="A63:E63"/>
    <mergeCell ref="E68:I69"/>
    <mergeCell ref="G52:G53"/>
    <mergeCell ref="H52:H53"/>
    <mergeCell ref="I52:I53"/>
    <mergeCell ref="A54:A55"/>
    <mergeCell ref="C54:C55"/>
    <mergeCell ref="D54:D55"/>
    <mergeCell ref="E54:E55"/>
    <mergeCell ref="F54:F55"/>
    <mergeCell ref="G54:G55"/>
    <mergeCell ref="H54:H55"/>
    <mergeCell ref="I54:I55"/>
    <mergeCell ref="A52:A53"/>
    <mergeCell ref="C52:C53"/>
    <mergeCell ref="D52:D53"/>
    <mergeCell ref="E52:E53"/>
    <mergeCell ref="F52:F53"/>
  </mergeCells>
  <pageMargins left="0.23622047244094491" right="0.23622047244094491" top="0.74803149606299213" bottom="0.74803149606299213" header="0.31496062992125984" footer="0.31496062992125984"/>
  <pageSetup paperSize="9" scale="9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Część 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Użytkownik systemu Windows</dc:creator>
  <cp:lastModifiedBy>Małgorzata</cp:lastModifiedBy>
  <cp:lastPrinted>2026-03-10T09:21:10Z</cp:lastPrinted>
  <dcterms:created xsi:type="dcterms:W3CDTF">2020-07-08T10:28:49Z</dcterms:created>
  <dcterms:modified xsi:type="dcterms:W3CDTF">2026-03-10T09:38:26Z</dcterms:modified>
</cp:coreProperties>
</file>