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192.168.201.10\neoe\Tematy\_REALIZACJE\781_Wieluń ZS nr 2 PFU remont\11_Wysłane\05_11.03.2026 - opd do przetargu\"/>
    </mc:Choice>
  </mc:AlternateContent>
  <xr:revisionPtr revIDLastSave="0" documentId="13_ncr:1_{FC3232A9-8935-49FE-8851-C85F0D91D26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udynek główny " sheetId="3" r:id="rId1"/>
    <sheet name="Budynek Warsztatowy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4" l="1"/>
  <c r="C28" i="4"/>
  <c r="C25" i="4"/>
  <c r="C24" i="4"/>
  <c r="C20" i="4"/>
  <c r="C17" i="4"/>
  <c r="C10" i="4"/>
  <c r="C9" i="4"/>
  <c r="C8" i="4"/>
  <c r="C21" i="4" l="1"/>
</calcChain>
</file>

<file path=xl/sharedStrings.xml><?xml version="1.0" encoding="utf-8"?>
<sst xmlns="http://schemas.openxmlformats.org/spreadsheetml/2006/main" count="76" uniqueCount="43">
  <si>
    <t>Opis robót</t>
  </si>
  <si>
    <t>Jednostka</t>
  </si>
  <si>
    <r>
      <t>n</t>
    </r>
    <r>
      <rPr>
        <vertAlign val="subscript"/>
        <sz val="11"/>
        <color theme="1"/>
        <rFont val="Calibri"/>
        <family val="1"/>
        <charset val="238"/>
        <scheme val="minor"/>
      </rPr>
      <t>i</t>
    </r>
  </si>
  <si>
    <t>--</t>
  </si>
  <si>
    <t xml:space="preserve">ROBOTY BUDOWLANE </t>
  </si>
  <si>
    <t>kpl</t>
  </si>
  <si>
    <t>Roboty murowe</t>
  </si>
  <si>
    <t>Ściany Wewnętrzne</t>
  </si>
  <si>
    <t>Nadproża systemowe</t>
  </si>
  <si>
    <t>mb</t>
  </si>
  <si>
    <t>RAZEM - Roboty murowe</t>
  </si>
  <si>
    <t>Podłoża i posadzki</t>
  </si>
  <si>
    <t>Wymiana wykładziny na dywanową (w świetlicy/bibliotece, pokoju nauczycielskim)</t>
  </si>
  <si>
    <t>m2</t>
  </si>
  <si>
    <t>Wykończenie ścian</t>
  </si>
  <si>
    <t>Malowanie ścian (na korytarzu na parterze, w siłowni, zapleczu biblioteki, świetlicy/bibliotece, pokoju nauczycielskim, korytarzu na I piętrze, sali nr 24 wraz z zapleczem, 25, 26, 28, 30, 31, 33, sali nr 40 wraz z zapleczem, 41, 42, 43, 44, 45, 46, 47), wraz z wykonaniem niebędnych napraw tynków</t>
  </si>
  <si>
    <t>Sufity</t>
  </si>
  <si>
    <t xml:space="preserve">Malowanie sufitów (na korytarzu na parterze, w siłowni, zapleczu biblioteki, świetlicy/bibliotece, korytarzu na I piętrze, sali nr 24 wraz z zapleczem, 25, 26, 28, 30, 31, 33 sali nr 40 wraz z zapleczem, 41, 42, 43, 44, 45, 46, 47), </t>
  </si>
  <si>
    <t>Wymiana sufitu podwieszanego w pokoju nauczycielskim</t>
  </si>
  <si>
    <t>Wyposażenie budowlane</t>
  </si>
  <si>
    <t>Drzwi wewnętrzne</t>
  </si>
  <si>
    <t>90x200cm - drzwi wewnętrzne płycinowe</t>
  </si>
  <si>
    <t>szt.</t>
  </si>
  <si>
    <t>Montaż żaluzji w świetlicy/bibliotece</t>
  </si>
  <si>
    <t>Remont balustrad schodowych</t>
  </si>
  <si>
    <t>kpl.</t>
  </si>
  <si>
    <t>Piktogramy, oznaczenie ewakuacyjne</t>
  </si>
  <si>
    <t>Piktogramy, oznaczenia drzwi, tablice ogłoszeń, oznaczenie ewakuacyjne, itp.</t>
  </si>
  <si>
    <t>Rozwój infrastruktury kształcenia zawodowego w ZS nr 2 w Wieluniu – rozwój systemu oświaty poprzez remont budynku głównego Zespołu Szkół nr 2 w Wieluniu</t>
  </si>
  <si>
    <t>Rozwój infrastruktury kształcenia zawodowego w ZS nr 2 w Wieluniu – rozwój systemu oświaty poprzez remont budynku warsztatów Zespołu Szkół nr 2 w Wieluniu</t>
  </si>
  <si>
    <t>Gr. 12cm - bloczek silikatowy klejony na zaprawie cienkowarstwowej</t>
  </si>
  <si>
    <t xml:space="preserve">Wykonanie wydzielenia pomieszczenia diagnosty ścianką aluminiową </t>
  </si>
  <si>
    <t>Toalety</t>
  </si>
  <si>
    <t>kompleksowy remont i wykonanie nowych łazienek</t>
  </si>
  <si>
    <t>Wykonanie nowego wykończenia posadzki na korytarzu i w salach nr. B15, B16, B29, B32 i B33</t>
  </si>
  <si>
    <t xml:space="preserve">Wykonanie tynków w salach B11, B12, B15,  B16, B29, B32, B33, </t>
  </si>
  <si>
    <t xml:space="preserve">Malowanie ścian w salach B11, B12, B15,  B16, B29, B32, B33, </t>
  </si>
  <si>
    <t>Malowanie sufitów w salach B11, B12, B15, B16, B29</t>
  </si>
  <si>
    <t>Sufit podwieszany, kasetonowy na korytarzu oraz w salach B32 i B33</t>
  </si>
  <si>
    <t>Okna dachowe</t>
  </si>
  <si>
    <t>Wykonanie świetlików - okien dachowych 60x60cm na korytarzu</t>
  </si>
  <si>
    <t>Ilość jednostek odniesienia*</t>
  </si>
  <si>
    <t>* Powyższe dane mają jedynie charakter pomocniczy i nie mogą stanowić podstawy do rozliczenia robót budowlanych.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</si>
</sst>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Bookman Old Style"/>
      <family val="1"/>
      <charset val="238"/>
    </font>
    <font>
      <b/>
      <u/>
      <sz val="11"/>
      <color theme="1"/>
      <name val="Bookman Old Style"/>
      <family val="1"/>
      <charset val="238"/>
    </font>
    <font>
      <vertAlign val="subscript"/>
      <sz val="11"/>
      <color theme="1"/>
      <name val="Calibri"/>
      <family val="1"/>
      <charset val="238"/>
      <scheme val="minor"/>
    </font>
    <font>
      <b/>
      <u/>
      <sz val="11"/>
      <name val="Bookman Old Style"/>
      <family val="1"/>
      <charset val="238"/>
    </font>
    <font>
      <b/>
      <u/>
      <sz val="11"/>
      <color rgb="FFFF0000"/>
      <name val="Bookman Old Style"/>
      <family val="1"/>
      <charset val="238"/>
    </font>
    <font>
      <sz val="11"/>
      <name val="Bookman Old Style"/>
      <family val="1"/>
      <charset val="238"/>
    </font>
    <font>
      <b/>
      <sz val="11"/>
      <name val="Bookman Old Style"/>
      <family val="1"/>
      <charset val="238"/>
    </font>
    <font>
      <sz val="11"/>
      <color rgb="FFFF0000"/>
      <name val="Bookman Old Style"/>
      <family val="1"/>
      <charset val="238"/>
    </font>
    <font>
      <b/>
      <sz val="11"/>
      <color theme="1"/>
      <name val="Bookman Old Style"/>
      <family val="1"/>
      <charset val="238"/>
    </font>
    <font>
      <b/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43" fontId="8" fillId="2" borderId="1" xfId="1" applyFont="1" applyFill="1" applyBorder="1" applyAlignment="1">
      <alignment vertical="center"/>
    </xf>
    <xf numFmtId="43" fontId="10" fillId="2" borderId="1" xfId="1" applyFont="1" applyFill="1" applyBorder="1" applyAlignment="1">
      <alignment vertical="center"/>
    </xf>
    <xf numFmtId="0" fontId="0" fillId="0" borderId="8" xfId="0" applyBorder="1"/>
    <xf numFmtId="0" fontId="0" fillId="0" borderId="7" xfId="0" applyBorder="1"/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0" fontId="7" fillId="2" borderId="11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vertical="center" wrapText="1"/>
    </xf>
    <xf numFmtId="0" fontId="9" fillId="2" borderId="9" xfId="0" applyFont="1" applyFill="1" applyBorder="1" applyAlignment="1">
      <alignment horizontal="left" vertical="center" wrapText="1" indent="1"/>
    </xf>
    <xf numFmtId="0" fontId="8" fillId="2" borderId="9" xfId="0" applyFont="1" applyFill="1" applyBorder="1" applyAlignment="1">
      <alignment horizontal="left" vertical="center" wrapText="1" indent="2"/>
    </xf>
    <xf numFmtId="0" fontId="6" fillId="2" borderId="9" xfId="0" applyFont="1" applyFill="1" applyBorder="1" applyAlignment="1">
      <alignment vertical="center"/>
    </xf>
    <xf numFmtId="0" fontId="10" fillId="2" borderId="9" xfId="0" applyFont="1" applyFill="1" applyBorder="1" applyAlignment="1">
      <alignment horizontal="left" vertical="center" wrapText="1" indent="1"/>
    </xf>
    <xf numFmtId="0" fontId="8" fillId="2" borderId="9" xfId="0" applyFont="1" applyFill="1" applyBorder="1" applyAlignment="1">
      <alignment horizontal="left" vertical="center" wrapText="1" indent="1"/>
    </xf>
    <xf numFmtId="0" fontId="8" fillId="2" borderId="13" xfId="0" applyFont="1" applyFill="1" applyBorder="1" applyAlignment="1">
      <alignment horizontal="left" vertical="center" wrapText="1" indent="2"/>
    </xf>
    <xf numFmtId="43" fontId="8" fillId="2" borderId="3" xfId="1" applyFont="1" applyFill="1" applyBorder="1" applyAlignment="1">
      <alignment vertical="center"/>
    </xf>
    <xf numFmtId="0" fontId="3" fillId="0" borderId="10" xfId="0" quotePrefix="1" applyFont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0" fontId="4" fillId="2" borderId="9" xfId="0" applyFont="1" applyFill="1" applyBorder="1" applyAlignment="1">
      <alignment vertical="center" wrapText="1"/>
    </xf>
    <xf numFmtId="0" fontId="11" fillId="2" borderId="9" xfId="0" applyFont="1" applyFill="1" applyBorder="1" applyAlignment="1">
      <alignment horizontal="left" vertical="center" wrapText="1" indent="1"/>
    </xf>
    <xf numFmtId="0" fontId="3" fillId="2" borderId="9" xfId="0" applyFont="1" applyFill="1" applyBorder="1" applyAlignment="1">
      <alignment horizontal="left" vertical="center" wrapText="1" indent="2"/>
    </xf>
    <xf numFmtId="0" fontId="3" fillId="2" borderId="1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vertical="center"/>
    </xf>
    <xf numFmtId="0" fontId="10" fillId="2" borderId="9" xfId="0" applyFont="1" applyFill="1" applyBorder="1" applyAlignment="1">
      <alignment horizontal="left" vertical="center" wrapText="1" indent="2"/>
    </xf>
    <xf numFmtId="0" fontId="3" fillId="2" borderId="9" xfId="0" applyFont="1" applyFill="1" applyBorder="1" applyAlignment="1">
      <alignment horizontal="left" vertical="center" wrapText="1" indent="1"/>
    </xf>
    <xf numFmtId="0" fontId="3" fillId="2" borderId="13" xfId="0" applyFont="1" applyFill="1" applyBorder="1" applyAlignment="1">
      <alignment horizontal="left" vertical="center" wrapText="1" indent="2"/>
    </xf>
    <xf numFmtId="43" fontId="3" fillId="2" borderId="3" xfId="1" applyFont="1" applyFill="1" applyBorder="1" applyAlignment="1">
      <alignment vertical="center"/>
    </xf>
    <xf numFmtId="0" fontId="3" fillId="2" borderId="14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left" wrapText="1"/>
    </xf>
    <xf numFmtId="0" fontId="2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0" xfId="0" applyFont="1" applyAlignment="1">
      <alignment horizontal="left" wrapText="1"/>
    </xf>
    <xf numFmtId="0" fontId="2" fillId="0" borderId="8" xfId="0" applyFont="1" applyBorder="1" applyAlignment="1">
      <alignment horizontal="left" wrapText="1"/>
    </xf>
    <xf numFmtId="0" fontId="11" fillId="0" borderId="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5769-3507-48EF-BBE5-40B74FDB53D0}">
  <dimension ref="E1:G33"/>
  <sheetViews>
    <sheetView tabSelected="1" topLeftCell="D18" workbookViewId="0">
      <selection activeCell="F36" sqref="F36"/>
    </sheetView>
  </sheetViews>
  <sheetFormatPr defaultRowHeight="15" x14ac:dyDescent="0.25"/>
  <cols>
    <col min="1" max="3" width="0" hidden="1" customWidth="1"/>
    <col min="5" max="5" width="46.7109375" customWidth="1"/>
    <col min="6" max="6" width="14.7109375" customWidth="1"/>
  </cols>
  <sheetData>
    <row r="1" spans="5:7" ht="15.75" thickBot="1" x14ac:dyDescent="0.3"/>
    <row r="2" spans="5:7" ht="15" customHeight="1" x14ac:dyDescent="0.25">
      <c r="E2" s="38" t="s">
        <v>28</v>
      </c>
      <c r="F2" s="39"/>
      <c r="G2" s="40"/>
    </row>
    <row r="3" spans="5:7" ht="36" customHeight="1" x14ac:dyDescent="0.25">
      <c r="E3" s="41"/>
      <c r="F3" s="42"/>
      <c r="G3" s="43"/>
    </row>
    <row r="4" spans="5:7" x14ac:dyDescent="0.25">
      <c r="E4" s="6"/>
      <c r="G4" s="5"/>
    </row>
    <row r="5" spans="5:7" ht="42" customHeight="1" x14ac:dyDescent="0.25">
      <c r="E5" s="7" t="s">
        <v>0</v>
      </c>
      <c r="F5" s="1" t="s">
        <v>41</v>
      </c>
      <c r="G5" s="8" t="s">
        <v>1</v>
      </c>
    </row>
    <row r="6" spans="5:7" ht="18" x14ac:dyDescent="0.25">
      <c r="E6" s="9"/>
      <c r="F6" s="1" t="s">
        <v>2</v>
      </c>
      <c r="G6" s="20" t="s">
        <v>3</v>
      </c>
    </row>
    <row r="7" spans="5:7" x14ac:dyDescent="0.25">
      <c r="E7" s="35" t="s">
        <v>4</v>
      </c>
      <c r="F7" s="36"/>
      <c r="G7" s="37"/>
    </row>
    <row r="8" spans="5:7" x14ac:dyDescent="0.25">
      <c r="E8" s="10"/>
      <c r="F8" s="2"/>
      <c r="G8" s="11"/>
    </row>
    <row r="9" spans="5:7" x14ac:dyDescent="0.25">
      <c r="E9" s="12" t="s">
        <v>6</v>
      </c>
      <c r="F9" s="3"/>
      <c r="G9" s="21"/>
    </row>
    <row r="10" spans="5:7" x14ac:dyDescent="0.25">
      <c r="E10" s="13" t="s">
        <v>7</v>
      </c>
      <c r="F10" s="3"/>
      <c r="G10" s="21"/>
    </row>
    <row r="11" spans="5:7" x14ac:dyDescent="0.25">
      <c r="E11" s="14" t="s">
        <v>8</v>
      </c>
      <c r="F11" s="3">
        <v>4.5</v>
      </c>
      <c r="G11" s="21" t="s">
        <v>9</v>
      </c>
    </row>
    <row r="12" spans="5:7" x14ac:dyDescent="0.25">
      <c r="E12" s="15" t="s">
        <v>10</v>
      </c>
      <c r="F12" s="3"/>
      <c r="G12" s="21"/>
    </row>
    <row r="13" spans="5:7" x14ac:dyDescent="0.25">
      <c r="E13" s="16"/>
      <c r="F13" s="4"/>
      <c r="G13" s="22"/>
    </row>
    <row r="14" spans="5:7" x14ac:dyDescent="0.25">
      <c r="E14" s="12" t="s">
        <v>11</v>
      </c>
      <c r="F14" s="3"/>
      <c r="G14" s="21"/>
    </row>
    <row r="15" spans="5:7" ht="45" x14ac:dyDescent="0.25">
      <c r="E15" s="14" t="s">
        <v>12</v>
      </c>
      <c r="F15" s="3">
        <v>271</v>
      </c>
      <c r="G15" s="21" t="s">
        <v>13</v>
      </c>
    </row>
    <row r="16" spans="5:7" x14ac:dyDescent="0.25">
      <c r="E16" s="16"/>
      <c r="F16" s="4"/>
      <c r="G16" s="22"/>
    </row>
    <row r="17" spans="5:7" x14ac:dyDescent="0.25">
      <c r="E17" s="12" t="s">
        <v>14</v>
      </c>
      <c r="F17" s="3"/>
      <c r="G17" s="21"/>
    </row>
    <row r="18" spans="5:7" ht="135" x14ac:dyDescent="0.25">
      <c r="E18" s="17" t="s">
        <v>15</v>
      </c>
      <c r="F18" s="3">
        <v>3531.5</v>
      </c>
      <c r="G18" s="21" t="s">
        <v>13</v>
      </c>
    </row>
    <row r="19" spans="5:7" x14ac:dyDescent="0.25">
      <c r="E19" s="16"/>
      <c r="F19" s="4"/>
      <c r="G19" s="22"/>
    </row>
    <row r="20" spans="5:7" x14ac:dyDescent="0.25">
      <c r="E20" s="12" t="s">
        <v>16</v>
      </c>
      <c r="F20" s="3"/>
      <c r="G20" s="21"/>
    </row>
    <row r="21" spans="5:7" ht="90" x14ac:dyDescent="0.25">
      <c r="E21" s="17" t="s">
        <v>17</v>
      </c>
      <c r="F21" s="3">
        <v>1697</v>
      </c>
      <c r="G21" s="21" t="s">
        <v>13</v>
      </c>
    </row>
    <row r="22" spans="5:7" ht="30" x14ac:dyDescent="0.25">
      <c r="E22" s="17" t="s">
        <v>18</v>
      </c>
      <c r="F22" s="3">
        <v>44</v>
      </c>
      <c r="G22" s="21" t="s">
        <v>13</v>
      </c>
    </row>
    <row r="23" spans="5:7" x14ac:dyDescent="0.25">
      <c r="E23" s="16"/>
      <c r="F23" s="4"/>
      <c r="G23" s="22"/>
    </row>
    <row r="24" spans="5:7" x14ac:dyDescent="0.25">
      <c r="E24" s="12" t="s">
        <v>19</v>
      </c>
      <c r="F24" s="3"/>
      <c r="G24" s="21"/>
    </row>
    <row r="25" spans="5:7" x14ac:dyDescent="0.25">
      <c r="E25" s="13" t="s">
        <v>20</v>
      </c>
      <c r="F25" s="3"/>
      <c r="G25" s="21"/>
    </row>
    <row r="26" spans="5:7" ht="30" x14ac:dyDescent="0.25">
      <c r="E26" s="14" t="s">
        <v>21</v>
      </c>
      <c r="F26" s="3">
        <v>30</v>
      </c>
      <c r="G26" s="21" t="s">
        <v>22</v>
      </c>
    </row>
    <row r="27" spans="5:7" x14ac:dyDescent="0.25">
      <c r="E27" s="14" t="s">
        <v>23</v>
      </c>
      <c r="F27" s="3">
        <v>11</v>
      </c>
      <c r="G27" s="21" t="s">
        <v>22</v>
      </c>
    </row>
    <row r="28" spans="5:7" x14ac:dyDescent="0.25">
      <c r="E28" s="14" t="s">
        <v>24</v>
      </c>
      <c r="F28" s="3">
        <v>1</v>
      </c>
      <c r="G28" s="21" t="s">
        <v>25</v>
      </c>
    </row>
    <row r="29" spans="5:7" x14ac:dyDescent="0.25">
      <c r="E29" s="13" t="s">
        <v>26</v>
      </c>
      <c r="F29" s="3"/>
      <c r="G29" s="21"/>
    </row>
    <row r="30" spans="5:7" ht="30.75" thickBot="1" x14ac:dyDescent="0.3">
      <c r="E30" s="18" t="s">
        <v>27</v>
      </c>
      <c r="F30" s="19">
        <v>1</v>
      </c>
      <c r="G30" s="23" t="s">
        <v>5</v>
      </c>
    </row>
    <row r="31" spans="5:7" x14ac:dyDescent="0.25">
      <c r="E31" s="55" t="s">
        <v>42</v>
      </c>
      <c r="F31" s="53"/>
      <c r="G31" s="53"/>
    </row>
    <row r="32" spans="5:7" x14ac:dyDescent="0.25">
      <c r="E32" s="54"/>
      <c r="F32" s="54"/>
      <c r="G32" s="54"/>
    </row>
    <row r="33" spans="5:7" x14ac:dyDescent="0.25">
      <c r="E33" s="54"/>
      <c r="F33" s="54"/>
      <c r="G33" s="54"/>
    </row>
  </sheetData>
  <mergeCells count="3">
    <mergeCell ref="E7:G7"/>
    <mergeCell ref="E2:G3"/>
    <mergeCell ref="E31:G3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F148C-2D0C-4B08-B6BB-193B184DD79D}">
  <dimension ref="B1:D35"/>
  <sheetViews>
    <sheetView topLeftCell="A25" workbookViewId="0">
      <selection activeCell="B5" sqref="B5:D5"/>
    </sheetView>
  </sheetViews>
  <sheetFormatPr defaultRowHeight="15" x14ac:dyDescent="0.25"/>
  <cols>
    <col min="2" max="2" width="44.85546875" customWidth="1"/>
    <col min="3" max="3" width="14.7109375" customWidth="1"/>
    <col min="4" max="4" width="18.42578125" customWidth="1"/>
  </cols>
  <sheetData>
    <row r="1" spans="2:4" ht="15.75" thickBot="1" x14ac:dyDescent="0.3"/>
    <row r="2" spans="2:4" ht="18" customHeight="1" x14ac:dyDescent="0.25">
      <c r="B2" s="44" t="s">
        <v>29</v>
      </c>
      <c r="C2" s="45"/>
      <c r="D2" s="46"/>
    </row>
    <row r="3" spans="2:4" ht="38.25" customHeight="1" x14ac:dyDescent="0.25">
      <c r="B3" s="47"/>
      <c r="C3" s="48"/>
      <c r="D3" s="49"/>
    </row>
    <row r="4" spans="2:4" ht="75" x14ac:dyDescent="0.25">
      <c r="B4" s="7" t="s">
        <v>0</v>
      </c>
      <c r="C4" s="1" t="s">
        <v>41</v>
      </c>
      <c r="D4" s="8" t="s">
        <v>1</v>
      </c>
    </row>
    <row r="5" spans="2:4" x14ac:dyDescent="0.25">
      <c r="B5" s="50" t="s">
        <v>4</v>
      </c>
      <c r="C5" s="51"/>
      <c r="D5" s="52"/>
    </row>
    <row r="6" spans="2:4" x14ac:dyDescent="0.25">
      <c r="B6" s="25" t="s">
        <v>6</v>
      </c>
      <c r="C6" s="4"/>
      <c r="D6" s="22"/>
    </row>
    <row r="7" spans="2:4" x14ac:dyDescent="0.25">
      <c r="B7" s="26" t="s">
        <v>7</v>
      </c>
      <c r="C7" s="4"/>
      <c r="D7" s="22"/>
    </row>
    <row r="8" spans="2:4" ht="30" x14ac:dyDescent="0.25">
      <c r="B8" s="27" t="s">
        <v>30</v>
      </c>
      <c r="C8" s="24">
        <f>7*3.5</f>
        <v>24.5</v>
      </c>
      <c r="D8" s="28" t="s">
        <v>13</v>
      </c>
    </row>
    <row r="9" spans="2:4" x14ac:dyDescent="0.25">
      <c r="B9" s="27" t="s">
        <v>8</v>
      </c>
      <c r="C9" s="24">
        <f>5*1.5</f>
        <v>7.5</v>
      </c>
      <c r="D9" s="28" t="s">
        <v>9</v>
      </c>
    </row>
    <row r="10" spans="2:4" ht="45" x14ac:dyDescent="0.25">
      <c r="B10" s="27" t="s">
        <v>31</v>
      </c>
      <c r="C10" s="24">
        <f>15</f>
        <v>15</v>
      </c>
      <c r="D10" s="28" t="s">
        <v>9</v>
      </c>
    </row>
    <row r="11" spans="2:4" x14ac:dyDescent="0.25">
      <c r="B11" s="29" t="s">
        <v>10</v>
      </c>
      <c r="C11" s="24"/>
      <c r="D11" s="28"/>
    </row>
    <row r="12" spans="2:4" x14ac:dyDescent="0.25">
      <c r="B12" s="30"/>
      <c r="C12" s="4"/>
      <c r="D12" s="22"/>
    </row>
    <row r="13" spans="2:4" x14ac:dyDescent="0.25">
      <c r="B13" s="25" t="s">
        <v>32</v>
      </c>
      <c r="C13" s="24"/>
      <c r="D13" s="28"/>
    </row>
    <row r="14" spans="2:4" ht="30" x14ac:dyDescent="0.25">
      <c r="B14" s="27" t="s">
        <v>33</v>
      </c>
      <c r="C14" s="24">
        <v>4</v>
      </c>
      <c r="D14" s="28" t="s">
        <v>5</v>
      </c>
    </row>
    <row r="15" spans="2:4" x14ac:dyDescent="0.25">
      <c r="B15" s="16"/>
      <c r="C15" s="4"/>
      <c r="D15" s="22"/>
    </row>
    <row r="16" spans="2:4" x14ac:dyDescent="0.25">
      <c r="B16" s="25" t="s">
        <v>11</v>
      </c>
      <c r="C16" s="24"/>
      <c r="D16" s="28"/>
    </row>
    <row r="17" spans="2:4" ht="45" x14ac:dyDescent="0.25">
      <c r="B17" s="27" t="s">
        <v>34</v>
      </c>
      <c r="C17" s="24">
        <f>367+69+72+38+44+138</f>
        <v>728</v>
      </c>
      <c r="D17" s="28" t="s">
        <v>13</v>
      </c>
    </row>
    <row r="18" spans="2:4" x14ac:dyDescent="0.25">
      <c r="B18" s="16"/>
      <c r="C18" s="4"/>
      <c r="D18" s="22"/>
    </row>
    <row r="19" spans="2:4" x14ac:dyDescent="0.25">
      <c r="B19" s="25" t="s">
        <v>14</v>
      </c>
      <c r="C19" s="24"/>
      <c r="D19" s="28"/>
    </row>
    <row r="20" spans="2:4" ht="30" x14ac:dyDescent="0.25">
      <c r="B20" s="31" t="s">
        <v>35</v>
      </c>
      <c r="C20" s="24">
        <f>(25+44+43+47+35+34)*3.5</f>
        <v>798</v>
      </c>
      <c r="D20" s="28" t="s">
        <v>13</v>
      </c>
    </row>
    <row r="21" spans="2:4" ht="30" x14ac:dyDescent="0.25">
      <c r="B21" s="31" t="s">
        <v>36</v>
      </c>
      <c r="C21" s="24">
        <f>C20</f>
        <v>798</v>
      </c>
      <c r="D21" s="28" t="s">
        <v>13</v>
      </c>
    </row>
    <row r="22" spans="2:4" x14ac:dyDescent="0.25">
      <c r="B22" s="16"/>
      <c r="C22" s="4"/>
      <c r="D22" s="22"/>
    </row>
    <row r="23" spans="2:4" x14ac:dyDescent="0.25">
      <c r="B23" s="25" t="s">
        <v>16</v>
      </c>
      <c r="C23" s="24"/>
      <c r="D23" s="28"/>
    </row>
    <row r="24" spans="2:4" ht="30" x14ac:dyDescent="0.25">
      <c r="B24" s="31" t="s">
        <v>37</v>
      </c>
      <c r="C24" s="24">
        <f>84+37+44+138</f>
        <v>303</v>
      </c>
      <c r="D24" s="28" t="s">
        <v>13</v>
      </c>
    </row>
    <row r="25" spans="2:4" ht="30" x14ac:dyDescent="0.25">
      <c r="B25" s="17" t="s">
        <v>38</v>
      </c>
      <c r="C25" s="3">
        <f>367+69+72</f>
        <v>508</v>
      </c>
      <c r="D25" s="21" t="s">
        <v>13</v>
      </c>
    </row>
    <row r="26" spans="2:4" x14ac:dyDescent="0.25">
      <c r="B26" s="25" t="s">
        <v>19</v>
      </c>
      <c r="C26" s="24"/>
      <c r="D26" s="28"/>
    </row>
    <row r="27" spans="2:4" x14ac:dyDescent="0.25">
      <c r="B27" s="26" t="s">
        <v>20</v>
      </c>
      <c r="C27" s="24"/>
      <c r="D27" s="28"/>
    </row>
    <row r="28" spans="2:4" ht="30" x14ac:dyDescent="0.25">
      <c r="B28" s="27" t="s">
        <v>21</v>
      </c>
      <c r="C28" s="24">
        <f>5</f>
        <v>5</v>
      </c>
      <c r="D28" s="28" t="s">
        <v>22</v>
      </c>
    </row>
    <row r="29" spans="2:4" x14ac:dyDescent="0.25">
      <c r="B29" s="13" t="s">
        <v>39</v>
      </c>
      <c r="C29" s="3"/>
      <c r="D29" s="21"/>
    </row>
    <row r="30" spans="2:4" ht="30" x14ac:dyDescent="0.25">
      <c r="B30" s="27" t="s">
        <v>40</v>
      </c>
      <c r="C30" s="24">
        <f>12</f>
        <v>12</v>
      </c>
      <c r="D30" s="28" t="s">
        <v>22</v>
      </c>
    </row>
    <row r="31" spans="2:4" ht="30" x14ac:dyDescent="0.25">
      <c r="B31" s="26" t="s">
        <v>26</v>
      </c>
      <c r="C31" s="24"/>
      <c r="D31" s="28"/>
    </row>
    <row r="32" spans="2:4" ht="45.75" thickBot="1" x14ac:dyDescent="0.3">
      <c r="B32" s="32" t="s">
        <v>27</v>
      </c>
      <c r="C32" s="33">
        <v>1</v>
      </c>
      <c r="D32" s="34" t="s">
        <v>5</v>
      </c>
    </row>
    <row r="33" spans="2:4" x14ac:dyDescent="0.25">
      <c r="B33" s="55" t="s">
        <v>42</v>
      </c>
      <c r="C33" s="53"/>
      <c r="D33" s="53"/>
    </row>
    <row r="34" spans="2:4" x14ac:dyDescent="0.25">
      <c r="B34" s="54"/>
      <c r="C34" s="54"/>
      <c r="D34" s="54"/>
    </row>
    <row r="35" spans="2:4" x14ac:dyDescent="0.25">
      <c r="B35" s="54"/>
      <c r="C35" s="54"/>
      <c r="D35" s="54"/>
    </row>
  </sheetData>
  <mergeCells count="3">
    <mergeCell ref="B2:D3"/>
    <mergeCell ref="B5:D5"/>
    <mergeCell ref="B33:D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Budynek główny </vt:lpstr>
      <vt:lpstr>Budynek Warsztatowy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jlenarczyk</dc:creator>
  <cp:lastModifiedBy>Inwestycje MAE PL</cp:lastModifiedBy>
  <dcterms:created xsi:type="dcterms:W3CDTF">2015-06-05T18:19:34Z</dcterms:created>
  <dcterms:modified xsi:type="dcterms:W3CDTF">2026-03-11T12:47:01Z</dcterms:modified>
</cp:coreProperties>
</file>