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__Przetargi 2026\03 Bieżące utrzymanie 2026\"/>
    </mc:Choice>
  </mc:AlternateContent>
  <xr:revisionPtr revIDLastSave="0" documentId="13_ncr:1_{6D0C4DA8-A666-4395-8D66-0EDC4D1D57B4}" xr6:coauthVersionLast="47" xr6:coauthVersionMax="47" xr10:uidLastSave="{00000000-0000-0000-0000-000000000000}"/>
  <workbookProtection workbookAlgorithmName="SHA-512" workbookHashValue="iyVPXbrTmHf06Wkg5VYvoCjF4pVlvFdaQMmJ0lIJ1avlPF0LPQvguPeNrtWTuvuJfHqQVsFxcn7jKpo6Xf+jzA==" workbookSaltValue="03oSP7uGiW0nXODT5brEEA==" workbookSpinCount="100000" lockStructure="1"/>
  <bookViews>
    <workbookView xWindow="-120" yWindow="-120" windowWidth="29040" windowHeight="15720" xr2:uid="{00000000-000D-0000-FFFF-FFFF00000000}"/>
  </bookViews>
  <sheets>
    <sheet name="Kosztorys ofertowy" sheetId="6" r:id="rId1"/>
  </sheets>
  <definedNames>
    <definedName name="_xlnm.Print_Area" localSheetId="0">'Kosztorys ofertowy'!$A$1:$F$58</definedName>
    <definedName name="_xlnm.Print_Titles" localSheetId="0">'Kosztorys ofertowy'!$4:$4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6" l="1"/>
  <c r="F48" i="6"/>
  <c r="F44" i="6"/>
  <c r="F43" i="6"/>
  <c r="A44" i="6"/>
  <c r="A45" i="6" s="1"/>
  <c r="A46" i="6" s="1"/>
  <c r="A47" i="6" s="1"/>
  <c r="F42" i="6"/>
  <c r="F17" i="6"/>
  <c r="F47" i="6"/>
  <c r="F46" i="6"/>
  <c r="F45" i="6"/>
  <c r="F41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6" i="6"/>
  <c r="F15" i="6"/>
  <c r="F14" i="6"/>
  <c r="F13" i="6"/>
  <c r="F12" i="6"/>
  <c r="F11" i="6"/>
  <c r="F10" i="6"/>
  <c r="F9" i="6"/>
  <c r="F8" i="6"/>
  <c r="F7" i="6"/>
  <c r="F39" i="6" l="1"/>
  <c r="F18" i="6"/>
  <c r="F50" i="6" s="1"/>
  <c r="A7" i="6"/>
  <c r="A8" i="6" s="1"/>
  <c r="A9" i="6" s="1"/>
  <c r="A10" i="6" s="1"/>
  <c r="A11" i="6" s="1"/>
  <c r="A12" i="6" s="1"/>
  <c r="A13" i="6" s="1"/>
  <c r="A14" i="6" s="1"/>
  <c r="A15" i="6" s="1"/>
  <c r="A16" i="6" s="1"/>
  <c r="F51" i="6" l="1"/>
  <c r="F52" i="6" s="1"/>
  <c r="A17" i="6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41" i="6" l="1"/>
  <c r="A42" i="6" s="1"/>
  <c r="A43" i="6" s="1"/>
</calcChain>
</file>

<file path=xl/sharedStrings.xml><?xml version="1.0" encoding="utf-8"?>
<sst xmlns="http://schemas.openxmlformats.org/spreadsheetml/2006/main" count="96" uniqueCount="66">
  <si>
    <t>L.p.</t>
  </si>
  <si>
    <t>Rodzaj robót</t>
  </si>
  <si>
    <t>J.m.</t>
  </si>
  <si>
    <t>Szacowany
obmiar</t>
  </si>
  <si>
    <t xml:space="preserve">Profilowanie nawierzchni gruntowych </t>
  </si>
  <si>
    <t>godz.</t>
  </si>
  <si>
    <t>Uzupełnienie ubytków nawierzchni gruntowych materiałem kamiennym wykonawcy</t>
  </si>
  <si>
    <t>t.</t>
  </si>
  <si>
    <t>Uzupełnienie ubytków nawierzchni gruntowych materiałem kamiennym wykonawcy wraz z korytowaniem</t>
  </si>
  <si>
    <t>m</t>
  </si>
  <si>
    <t>Uzupełnienie i umocnienie ubytków w poboczach kruszywem wykonawcy lokalnie z zagęszczeniem</t>
  </si>
  <si>
    <t>Uzupełnienie i umocnienie ubytków w poboczach kruszywem Inwestora lokalnie z zagęszczeniem</t>
  </si>
  <si>
    <t>Umocnienie poboczy kruszywem łamanym 0/31,5 grubości 10 cm wraz z wykonaniem koryta</t>
  </si>
  <si>
    <t>Czyszczenie studni ulicznych z przykanalikiem do 10 m</t>
  </si>
  <si>
    <t>szt.</t>
  </si>
  <si>
    <t>Czyszczenie studni ulicznych bez przykanalika</t>
  </si>
  <si>
    <t>Uzupełnienie brakujących i uszkodzonych włazów i kratek ściekowych żeliwnych</t>
  </si>
  <si>
    <t>Usuwanie zamuleń na drodze</t>
  </si>
  <si>
    <t>Przycięcie gałęzi przy użyciu zwyżki</t>
  </si>
  <si>
    <t>Rozebranie nawierzchni bitumicznej</t>
  </si>
  <si>
    <t xml:space="preserve">Rozebranie istniejącej podbudowy </t>
  </si>
  <si>
    <t>Ława fundamentowa z kruszywa łamanego gr. 20 cm</t>
  </si>
  <si>
    <t xml:space="preserve">m </t>
  </si>
  <si>
    <t>Zasypanie przepustu piaskiem wraz z zagęszczeniem</t>
  </si>
  <si>
    <t>Podbudowa z kruszywa łamanego grubości 20 cm</t>
  </si>
  <si>
    <t>Remont nawierzchni bitumicznej mieszanką mineralno-asfaltową gr. 6 cm</t>
  </si>
  <si>
    <t>Umocnienie (wymiana) skarp rowów płytami EKO</t>
  </si>
  <si>
    <t>Remont (wymiana) ścieku betonowego prefabrykowanego (typ mulda) 60x50 na ławie bet. C12/15 gr. 15 cm</t>
  </si>
  <si>
    <t>Murek czołowy dla rur d=1000</t>
  </si>
  <si>
    <t>Razem kosztorysowa wartość netto</t>
  </si>
  <si>
    <t>Wymiana krawężnika 20x30x100</t>
  </si>
  <si>
    <t>mb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</si>
  <si>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</si>
  <si>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</si>
  <si>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I. Roboty utrzymaniowe</t>
  </si>
  <si>
    <t>II .Remont przepustów pod drogami oraz regulacja wysokościowa przepustów</t>
  </si>
  <si>
    <t>Razem zakres I.</t>
  </si>
  <si>
    <t>Razem zakres II.</t>
  </si>
  <si>
    <t>Wykonanie wykopu pod przepust wraz z wywozem gruzu</t>
  </si>
  <si>
    <t>Ścianki czołowe dla rur d= 400</t>
  </si>
  <si>
    <t>Przepust z rur PEHD d=400</t>
  </si>
  <si>
    <t>Ścianki czołowe dla rur d=500</t>
  </si>
  <si>
    <t>Przepust z rur PEHD d=500</t>
  </si>
  <si>
    <t>Ścianki czołowe dla rur d=600</t>
  </si>
  <si>
    <t>Przepust z rur PEHD d=600</t>
  </si>
  <si>
    <t xml:space="preserve"> </t>
  </si>
  <si>
    <t>Razem zakres III.</t>
  </si>
  <si>
    <t>III. Roboty brukarskie</t>
  </si>
  <si>
    <t>Kwota podatku VAT 23%</t>
  </si>
  <si>
    <t>Razem kosztorysowa wartość brutto (cena oferty)</t>
  </si>
  <si>
    <t>Cena jednostkowa netto</t>
  </si>
  <si>
    <t>Wartość netto</t>
  </si>
  <si>
    <t>KOSZTORYS OFERTOWY</t>
  </si>
  <si>
    <t>….....................................................</t>
  </si>
  <si>
    <t>podpis i pieczęć Wykonawcy</t>
  </si>
  <si>
    <t>Oczyszczenie przepustów pod drogami o średnicy od d=400 mm do d= 800 mm wraz z transportem urobku poza plac budowy</t>
  </si>
  <si>
    <t>Montaż przepustu z rur PEHD od d=400 do d=500 mm pod zjazdami – materiał powierzony</t>
  </si>
  <si>
    <t>Odtworzenie lub oczyszczenie rowów, w tym:
- wyprofilowanie dna i skarp bez względu na grubość namułu,
- wywiezienie nadmiaru urobku</t>
  </si>
  <si>
    <t>Ścinka poboczy, w tym:
- zebranie nadmiaru gruntu bez względu na grubości ścinki i szerokości pobocza wraz z uzupełnieniem lokalnych zaniżeń otrzymanym urobkiem,
- wywiezienie nadmiaru urobku</t>
  </si>
  <si>
    <t>Podczyszczenie cieków wodnych</t>
  </si>
  <si>
    <t>Utwardzenie poboczy na łukach poziomych dróg</t>
  </si>
  <si>
    <t>Bieżące utrzymanie dróg powiatowych na terenie powiatu radomskiego w 2026 roku</t>
  </si>
  <si>
    <t>Usunięcie karp drzew przy drogach powiatowych</t>
  </si>
  <si>
    <t>Wykonanie rozbiórki istniejącej kostki, materiał z rozbiórki do ponownego ułożenia</t>
  </si>
  <si>
    <t>Ułożenie kostki z wykorzystniem istniejącego materiału, materiał nowy stanowi 30%, istniejący 70%</t>
  </si>
  <si>
    <t>Rozbiórka obrzeży wraz z wymianą uszkodzonych obrzeży na nowe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</si>
</sst>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12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164" fontId="3" fillId="0" borderId="5" xfId="0" applyNumberFormat="1" applyFont="1" applyBorder="1" applyAlignment="1" applyProtection="1">
      <alignment vertical="center"/>
      <protection locked="0"/>
    </xf>
    <xf numFmtId="164" fontId="3" fillId="0" borderId="1" xfId="0" applyNumberFormat="1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</xf>
    <xf numFmtId="9" fontId="3" fillId="0" borderId="0" xfId="0" applyNumberFormat="1" applyFont="1" applyAlignment="1" applyProtection="1">
      <alignment horizontal="center" vertical="center"/>
    </xf>
    <xf numFmtId="0" fontId="3" fillId="0" borderId="0" xfId="0" applyFont="1" applyProtection="1"/>
    <xf numFmtId="0" fontId="5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horizontal="center" vertical="center" wrapText="1"/>
    </xf>
    <xf numFmtId="9" fontId="6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1" fontId="4" fillId="0" borderId="0" xfId="0" applyNumberFormat="1" applyFont="1" applyAlignment="1" applyProtection="1">
      <alignment horizontal="center" vertical="center"/>
    </xf>
    <xf numFmtId="0" fontId="4" fillId="2" borderId="1" xfId="0" applyFont="1" applyFill="1" applyBorder="1" applyAlignment="1" applyProtection="1">
      <alignment vertical="center" wrapText="1"/>
    </xf>
    <xf numFmtId="0" fontId="3" fillId="0" borderId="5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left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1" xfId="0" applyNumberFormat="1" applyFont="1" applyBorder="1" applyAlignment="1" applyProtection="1">
      <alignment horizontal="center" vertical="center"/>
    </xf>
    <xf numFmtId="164" fontId="3" fillId="0" borderId="5" xfId="0" applyNumberFormat="1" applyFont="1" applyBorder="1" applyAlignment="1" applyProtection="1">
      <alignment vertical="center"/>
    </xf>
    <xf numFmtId="44" fontId="3" fillId="0" borderId="0" xfId="0" applyNumberFormat="1" applyFont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3" xfId="0" applyFont="1" applyBorder="1" applyAlignment="1" applyProtection="1">
      <alignment horizontal="left" vertical="center" wrapText="1"/>
    </xf>
    <xf numFmtId="164" fontId="3" fillId="0" borderId="1" xfId="0" applyNumberFormat="1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left" vertical="center" wrapText="1"/>
    </xf>
    <xf numFmtId="0" fontId="3" fillId="0" borderId="6" xfId="0" applyFont="1" applyBorder="1" applyAlignment="1" applyProtection="1">
      <alignment vertical="center"/>
    </xf>
    <xf numFmtId="0" fontId="4" fillId="0" borderId="0" xfId="0" applyFont="1" applyAlignment="1" applyProtection="1">
      <alignment horizontal="right" vertical="center"/>
    </xf>
    <xf numFmtId="164" fontId="4" fillId="2" borderId="1" xfId="0" applyNumberFormat="1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vertical="center" wrapText="1"/>
    </xf>
    <xf numFmtId="0" fontId="4" fillId="2" borderId="3" xfId="0" applyFont="1" applyFill="1" applyBorder="1" applyAlignment="1" applyProtection="1">
      <alignment vertical="center" wrapText="1"/>
    </xf>
    <xf numFmtId="44" fontId="3" fillId="0" borderId="0" xfId="0" applyNumberFormat="1" applyFont="1" applyProtection="1"/>
    <xf numFmtId="0" fontId="4" fillId="2" borderId="2" xfId="0" applyFont="1" applyFill="1" applyBorder="1" applyAlignment="1" applyProtection="1">
      <alignment vertical="center"/>
    </xf>
    <xf numFmtId="0" fontId="4" fillId="2" borderId="3" xfId="0" applyFont="1" applyFill="1" applyBorder="1" applyAlignment="1" applyProtection="1">
      <alignment vertical="center"/>
    </xf>
    <xf numFmtId="0" fontId="4" fillId="2" borderId="4" xfId="0" applyFont="1" applyFill="1" applyBorder="1" applyAlignment="1" applyProtection="1">
      <alignment vertical="center"/>
    </xf>
    <xf numFmtId="0" fontId="9" fillId="0" borderId="1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164" fontId="3" fillId="0" borderId="0" xfId="0" applyNumberFormat="1" applyFont="1" applyAlignment="1" applyProtection="1">
      <alignment vertical="center"/>
    </xf>
    <xf numFmtId="164" fontId="4" fillId="0" borderId="0" xfId="0" applyNumberFormat="1" applyFont="1" applyAlignment="1" applyProtection="1">
      <alignment horizontal="right" vertical="center"/>
    </xf>
    <xf numFmtId="164" fontId="3" fillId="0" borderId="8" xfId="0" applyNumberFormat="1" applyFont="1" applyBorder="1" applyAlignment="1" applyProtection="1">
      <alignment vertical="center"/>
    </xf>
    <xf numFmtId="164" fontId="3" fillId="0" borderId="0" xfId="0" applyNumberFormat="1" applyFont="1" applyProtection="1"/>
    <xf numFmtId="0" fontId="4" fillId="0" borderId="0" xfId="0" applyFont="1" applyAlignment="1" applyProtection="1">
      <alignment vertical="center"/>
    </xf>
    <xf numFmtId="164" fontId="11" fillId="0" borderId="0" xfId="0" applyNumberFormat="1" applyFont="1" applyAlignment="1" applyProtection="1">
      <alignment horizontal="right" vertical="center"/>
    </xf>
    <xf numFmtId="164" fontId="4" fillId="0" borderId="7" xfId="0" applyNumberFormat="1" applyFont="1" applyBorder="1" applyAlignment="1" applyProtection="1">
      <alignment vertical="center"/>
    </xf>
    <xf numFmtId="164" fontId="4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horizontal="center"/>
    </xf>
    <xf numFmtId="0" fontId="10" fillId="0" borderId="0" xfId="0" applyFont="1" applyAlignment="1" applyProtection="1">
      <alignment horizontal="center" vertical="top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65"/>
  <sheetViews>
    <sheetView tabSelected="1" zoomScaleNormal="100" zoomScaleSheetLayoutView="100" workbookViewId="0">
      <selection activeCell="E6" sqref="E6"/>
    </sheetView>
  </sheetViews>
  <sheetFormatPr defaultColWidth="9" defaultRowHeight="15"/>
  <cols>
    <col min="1" max="1" width="4.625" style="5" customWidth="1"/>
    <col min="2" max="2" width="40.625" style="5" customWidth="1"/>
    <col min="3" max="3" width="5.625" style="5" customWidth="1"/>
    <col min="4" max="4" width="8.625" style="5" customWidth="1"/>
    <col min="5" max="5" width="10.625" style="5" customWidth="1"/>
    <col min="6" max="6" width="12.625" style="5" customWidth="1"/>
    <col min="7" max="7" width="14" style="5" bestFit="1" customWidth="1"/>
    <col min="8" max="8" width="11.625" style="5" customWidth="1"/>
    <col min="9" max="9" width="13.125" style="5" bestFit="1" customWidth="1"/>
    <col min="10" max="11" width="11" style="5" bestFit="1" customWidth="1"/>
    <col min="12" max="12" width="9.875" style="5" bestFit="1" customWidth="1"/>
    <col min="13" max="13" width="10.75" style="5" customWidth="1"/>
    <col min="14" max="14" width="10.625" style="5" customWidth="1"/>
    <col min="15" max="16384" width="9" style="5"/>
  </cols>
  <sheetData>
    <row r="1" spans="1:16" ht="15.75">
      <c r="A1" s="3" t="s">
        <v>52</v>
      </c>
      <c r="B1" s="3"/>
      <c r="C1" s="3"/>
      <c r="D1" s="3"/>
      <c r="E1" s="3"/>
      <c r="F1" s="3"/>
      <c r="G1" s="4"/>
      <c r="H1" s="4"/>
      <c r="I1" s="4"/>
      <c r="J1" s="4"/>
      <c r="K1" s="4"/>
      <c r="M1" s="6"/>
      <c r="N1" s="6"/>
      <c r="O1" s="6"/>
      <c r="P1" s="6"/>
    </row>
    <row r="2" spans="1:16">
      <c r="A2" s="7" t="s">
        <v>61</v>
      </c>
      <c r="B2" s="7"/>
      <c r="C2" s="7"/>
      <c r="D2" s="7"/>
      <c r="E2" s="7"/>
      <c r="F2" s="7"/>
      <c r="G2" s="4"/>
      <c r="H2" s="4"/>
      <c r="I2" s="4"/>
      <c r="J2" s="4"/>
      <c r="K2" s="4"/>
      <c r="M2" s="6"/>
      <c r="N2" s="6"/>
      <c r="O2" s="6"/>
      <c r="P2" s="6"/>
    </row>
    <row r="3" spans="1:16">
      <c r="A3" s="8"/>
      <c r="B3" s="9"/>
      <c r="C3" s="10"/>
      <c r="D3" s="9"/>
      <c r="E3" s="8"/>
      <c r="F3" s="8"/>
      <c r="G3" s="11"/>
      <c r="H3" s="12"/>
      <c r="I3" s="12"/>
      <c r="J3" s="12"/>
      <c r="K3" s="12"/>
      <c r="L3" s="12"/>
      <c r="M3" s="12"/>
      <c r="N3" s="12"/>
      <c r="O3" s="12"/>
      <c r="P3" s="12"/>
    </row>
    <row r="4" spans="1:16" ht="38.25">
      <c r="A4" s="13" t="s">
        <v>0</v>
      </c>
      <c r="B4" s="13" t="s">
        <v>1</v>
      </c>
      <c r="C4" s="13" t="s">
        <v>2</v>
      </c>
      <c r="D4" s="13" t="s">
        <v>3</v>
      </c>
      <c r="E4" s="13" t="s">
        <v>50</v>
      </c>
      <c r="F4" s="13" t="s">
        <v>51</v>
      </c>
      <c r="G4" s="14"/>
      <c r="H4" s="14"/>
      <c r="I4" s="14"/>
      <c r="J4" s="14"/>
      <c r="K4" s="14"/>
      <c r="L4" s="15"/>
      <c r="M4" s="15"/>
      <c r="N4" s="15"/>
      <c r="O4" s="15"/>
      <c r="P4" s="15"/>
    </row>
    <row r="5" spans="1:16">
      <c r="A5" s="16" t="s">
        <v>34</v>
      </c>
      <c r="B5" s="16"/>
      <c r="C5" s="16"/>
      <c r="D5" s="16"/>
      <c r="E5" s="16"/>
      <c r="F5" s="16"/>
      <c r="G5" s="12"/>
      <c r="H5" s="12"/>
      <c r="I5" s="12"/>
      <c r="J5" s="12"/>
      <c r="K5" s="12"/>
    </row>
    <row r="6" spans="1:16">
      <c r="A6" s="17">
        <v>1</v>
      </c>
      <c r="B6" s="18" t="s">
        <v>4</v>
      </c>
      <c r="C6" s="19" t="s">
        <v>5</v>
      </c>
      <c r="D6" s="20">
        <v>30</v>
      </c>
      <c r="E6" s="1"/>
      <c r="F6" s="21">
        <f>ROUND($D6*ROUND($E6,2),2)</f>
        <v>0</v>
      </c>
      <c r="G6" s="22"/>
      <c r="H6" s="22"/>
      <c r="I6" s="22"/>
      <c r="J6" s="22"/>
      <c r="K6" s="22"/>
      <c r="L6" s="22"/>
      <c r="M6" s="12"/>
    </row>
    <row r="7" spans="1:16" ht="30">
      <c r="A7" s="23">
        <f>A6+1</f>
        <v>2</v>
      </c>
      <c r="B7" s="24" t="s">
        <v>6</v>
      </c>
      <c r="C7" s="25" t="s">
        <v>7</v>
      </c>
      <c r="D7" s="20">
        <v>1000</v>
      </c>
      <c r="E7" s="1"/>
      <c r="F7" s="21">
        <f t="shared" ref="F7:F16" si="0">ROUND($D7*ROUND($E7,2),2)</f>
        <v>0</v>
      </c>
      <c r="G7" s="22"/>
      <c r="H7" s="22"/>
      <c r="I7" s="22"/>
      <c r="J7" s="22"/>
      <c r="K7" s="22"/>
      <c r="L7" s="22"/>
      <c r="M7" s="12"/>
    </row>
    <row r="8" spans="1:16" ht="45">
      <c r="A8" s="23">
        <f t="shared" ref="A8:A17" si="1">A7+1</f>
        <v>3</v>
      </c>
      <c r="B8" s="24" t="s">
        <v>8</v>
      </c>
      <c r="C8" s="25" t="s">
        <v>7</v>
      </c>
      <c r="D8" s="20">
        <v>1000</v>
      </c>
      <c r="E8" s="1"/>
      <c r="F8" s="21">
        <f t="shared" si="0"/>
        <v>0</v>
      </c>
      <c r="G8" s="22"/>
      <c r="H8" s="22"/>
      <c r="I8" s="22"/>
      <c r="J8" s="22"/>
      <c r="K8" s="22"/>
      <c r="L8" s="22"/>
      <c r="M8" s="12"/>
    </row>
    <row r="9" spans="1:16" ht="90">
      <c r="A9" s="23">
        <f t="shared" si="1"/>
        <v>4</v>
      </c>
      <c r="B9" s="26" t="s">
        <v>58</v>
      </c>
      <c r="C9" s="25" t="s">
        <v>31</v>
      </c>
      <c r="D9" s="20">
        <v>80000</v>
      </c>
      <c r="E9" s="1"/>
      <c r="F9" s="21">
        <f t="shared" si="0"/>
        <v>0</v>
      </c>
      <c r="G9" s="22"/>
      <c r="H9" s="22"/>
      <c r="I9" s="22"/>
      <c r="J9" s="22"/>
      <c r="K9" s="22"/>
      <c r="L9" s="22"/>
      <c r="M9" s="12"/>
    </row>
    <row r="10" spans="1:16" ht="60">
      <c r="A10" s="23">
        <f t="shared" si="1"/>
        <v>5</v>
      </c>
      <c r="B10" s="26" t="s">
        <v>57</v>
      </c>
      <c r="C10" s="25" t="s">
        <v>31</v>
      </c>
      <c r="D10" s="20">
        <v>27000</v>
      </c>
      <c r="E10" s="1"/>
      <c r="F10" s="21">
        <f t="shared" si="0"/>
        <v>0</v>
      </c>
      <c r="G10" s="22"/>
      <c r="H10" s="22"/>
      <c r="I10" s="22"/>
      <c r="J10" s="22"/>
      <c r="K10" s="22"/>
      <c r="L10" s="22"/>
      <c r="M10" s="12"/>
    </row>
    <row r="11" spans="1:16" ht="30">
      <c r="A11" s="23">
        <f t="shared" si="1"/>
        <v>6</v>
      </c>
      <c r="B11" s="24" t="s">
        <v>10</v>
      </c>
      <c r="C11" s="25" t="s">
        <v>32</v>
      </c>
      <c r="D11" s="20">
        <v>10000</v>
      </c>
      <c r="E11" s="1"/>
      <c r="F11" s="21">
        <f t="shared" si="0"/>
        <v>0</v>
      </c>
      <c r="G11" s="22"/>
      <c r="H11" s="22"/>
      <c r="I11" s="22"/>
      <c r="J11" s="22"/>
      <c r="K11" s="22"/>
      <c r="L11" s="22"/>
      <c r="M11" s="12"/>
    </row>
    <row r="12" spans="1:16" ht="30">
      <c r="A12" s="23">
        <f t="shared" si="1"/>
        <v>7</v>
      </c>
      <c r="B12" s="24" t="s">
        <v>11</v>
      </c>
      <c r="C12" s="25" t="s">
        <v>32</v>
      </c>
      <c r="D12" s="20">
        <v>6000</v>
      </c>
      <c r="E12" s="1"/>
      <c r="F12" s="21">
        <f t="shared" si="0"/>
        <v>0</v>
      </c>
      <c r="G12" s="22"/>
      <c r="H12" s="22"/>
      <c r="I12" s="22"/>
      <c r="J12" s="22"/>
      <c r="K12" s="22"/>
      <c r="L12" s="22"/>
      <c r="M12" s="12"/>
    </row>
    <row r="13" spans="1:16" ht="30">
      <c r="A13" s="23">
        <f t="shared" si="1"/>
        <v>8</v>
      </c>
      <c r="B13" s="24" t="s">
        <v>12</v>
      </c>
      <c r="C13" s="25" t="s">
        <v>32</v>
      </c>
      <c r="D13" s="20">
        <v>8000</v>
      </c>
      <c r="E13" s="1"/>
      <c r="F13" s="21">
        <f t="shared" si="0"/>
        <v>0</v>
      </c>
      <c r="G13" s="22"/>
      <c r="H13" s="22"/>
      <c r="I13" s="22"/>
      <c r="J13" s="22"/>
      <c r="K13" s="22"/>
      <c r="L13" s="22"/>
      <c r="M13" s="12"/>
    </row>
    <row r="14" spans="1:16" ht="17.25">
      <c r="A14" s="23">
        <f t="shared" si="1"/>
        <v>9</v>
      </c>
      <c r="B14" s="24" t="s">
        <v>17</v>
      </c>
      <c r="C14" s="25" t="s">
        <v>32</v>
      </c>
      <c r="D14" s="20">
        <v>2000</v>
      </c>
      <c r="E14" s="1"/>
      <c r="F14" s="21">
        <f t="shared" si="0"/>
        <v>0</v>
      </c>
      <c r="G14" s="22"/>
      <c r="H14" s="22"/>
      <c r="I14" s="22"/>
      <c r="J14" s="22"/>
      <c r="K14" s="22"/>
      <c r="L14" s="22"/>
      <c r="M14" s="12"/>
    </row>
    <row r="15" spans="1:16">
      <c r="A15" s="23">
        <f t="shared" si="1"/>
        <v>10</v>
      </c>
      <c r="B15" s="27" t="s">
        <v>59</v>
      </c>
      <c r="C15" s="25" t="s">
        <v>31</v>
      </c>
      <c r="D15" s="20">
        <v>300</v>
      </c>
      <c r="E15" s="1"/>
      <c r="F15" s="21">
        <f t="shared" si="0"/>
        <v>0</v>
      </c>
      <c r="G15" s="22"/>
      <c r="H15" s="22"/>
      <c r="I15" s="22"/>
      <c r="J15" s="22"/>
      <c r="K15" s="22"/>
      <c r="L15" s="22"/>
      <c r="M15" s="12"/>
    </row>
    <row r="16" spans="1:16">
      <c r="A16" s="23">
        <f t="shared" si="1"/>
        <v>11</v>
      </c>
      <c r="B16" s="24" t="s">
        <v>18</v>
      </c>
      <c r="C16" s="25" t="s">
        <v>5</v>
      </c>
      <c r="D16" s="20">
        <v>500</v>
      </c>
      <c r="E16" s="2"/>
      <c r="F16" s="21">
        <f t="shared" si="0"/>
        <v>0</v>
      </c>
      <c r="G16" s="22"/>
      <c r="H16" s="22"/>
      <c r="I16" s="22"/>
      <c r="J16" s="22"/>
      <c r="K16" s="22"/>
      <c r="L16" s="22"/>
      <c r="M16" s="12"/>
    </row>
    <row r="17" spans="1:13">
      <c r="A17" s="23">
        <f t="shared" si="1"/>
        <v>12</v>
      </c>
      <c r="B17" s="29" t="s">
        <v>62</v>
      </c>
      <c r="C17" s="30" t="s">
        <v>14</v>
      </c>
      <c r="D17" s="20">
        <v>30</v>
      </c>
      <c r="E17" s="2"/>
      <c r="F17" s="21">
        <f>ROUND($D17*ROUND($E17,2),2)</f>
        <v>0</v>
      </c>
      <c r="G17" s="22"/>
      <c r="H17" s="22"/>
      <c r="I17" s="22"/>
      <c r="J17" s="22"/>
      <c r="K17" s="22"/>
      <c r="L17" s="22"/>
      <c r="M17" s="12"/>
    </row>
    <row r="18" spans="1:13">
      <c r="A18" s="31"/>
      <c r="B18" s="32"/>
      <c r="C18" s="33"/>
      <c r="D18" s="33"/>
      <c r="E18" s="34" t="s">
        <v>36</v>
      </c>
      <c r="F18" s="35">
        <f>SUM(F6:F17)</f>
        <v>0</v>
      </c>
      <c r="G18" s="22"/>
      <c r="H18" s="22"/>
      <c r="I18" s="22"/>
      <c r="J18" s="22"/>
      <c r="K18" s="22"/>
      <c r="L18" s="22"/>
      <c r="M18" s="12"/>
    </row>
    <row r="19" spans="1:13">
      <c r="A19" s="36" t="s">
        <v>35</v>
      </c>
      <c r="B19" s="37"/>
      <c r="C19" s="37"/>
      <c r="D19" s="37"/>
      <c r="E19" s="37"/>
      <c r="F19" s="37"/>
      <c r="H19" s="38"/>
    </row>
    <row r="20" spans="1:13" ht="45">
      <c r="A20" s="23">
        <f>A17+1</f>
        <v>13</v>
      </c>
      <c r="B20" s="26" t="s">
        <v>55</v>
      </c>
      <c r="C20" s="25" t="s">
        <v>9</v>
      </c>
      <c r="D20" s="20">
        <v>50</v>
      </c>
      <c r="E20" s="2"/>
      <c r="F20" s="21">
        <f t="shared" ref="F20:F38" si="2">ROUND($D20*ROUND($E20,2),2)</f>
        <v>0</v>
      </c>
      <c r="G20" s="22"/>
      <c r="H20" s="22"/>
      <c r="I20" s="22"/>
      <c r="J20" s="22"/>
      <c r="K20" s="22"/>
      <c r="L20" s="22"/>
      <c r="M20" s="12"/>
    </row>
    <row r="21" spans="1:13" ht="30">
      <c r="A21" s="23">
        <f t="shared" ref="A21:A38" si="3">A20+1</f>
        <v>14</v>
      </c>
      <c r="B21" s="24" t="s">
        <v>13</v>
      </c>
      <c r="C21" s="25" t="s">
        <v>14</v>
      </c>
      <c r="D21" s="20">
        <v>8</v>
      </c>
      <c r="E21" s="2"/>
      <c r="F21" s="21">
        <f t="shared" si="2"/>
        <v>0</v>
      </c>
      <c r="G21" s="22"/>
      <c r="H21" s="22"/>
      <c r="I21" s="22"/>
      <c r="J21" s="22"/>
      <c r="K21" s="22"/>
      <c r="L21" s="22"/>
      <c r="M21" s="12"/>
    </row>
    <row r="22" spans="1:13">
      <c r="A22" s="23">
        <f t="shared" si="3"/>
        <v>15</v>
      </c>
      <c r="B22" s="24" t="s">
        <v>15</v>
      </c>
      <c r="C22" s="25" t="s">
        <v>14</v>
      </c>
      <c r="D22" s="20">
        <v>8</v>
      </c>
      <c r="E22" s="2"/>
      <c r="F22" s="21">
        <f t="shared" si="2"/>
        <v>0</v>
      </c>
      <c r="G22" s="22"/>
      <c r="H22" s="22"/>
      <c r="I22" s="22"/>
      <c r="J22" s="22"/>
      <c r="K22" s="22"/>
      <c r="L22" s="22"/>
      <c r="M22" s="12"/>
    </row>
    <row r="23" spans="1:13" ht="30">
      <c r="A23" s="23">
        <f t="shared" si="3"/>
        <v>16</v>
      </c>
      <c r="B23" s="24" t="s">
        <v>16</v>
      </c>
      <c r="C23" s="25" t="s">
        <v>14</v>
      </c>
      <c r="D23" s="20">
        <v>4</v>
      </c>
      <c r="E23" s="2"/>
      <c r="F23" s="21">
        <f t="shared" si="2"/>
        <v>0</v>
      </c>
      <c r="G23" s="22"/>
      <c r="H23" s="22"/>
      <c r="I23" s="22"/>
      <c r="J23" s="22"/>
      <c r="K23" s="22"/>
      <c r="L23" s="22"/>
      <c r="M23" s="12"/>
    </row>
    <row r="24" spans="1:13" ht="17.25">
      <c r="A24" s="23">
        <f t="shared" si="3"/>
        <v>17</v>
      </c>
      <c r="B24" s="24" t="s">
        <v>19</v>
      </c>
      <c r="C24" s="25" t="s">
        <v>32</v>
      </c>
      <c r="D24" s="20">
        <v>30</v>
      </c>
      <c r="E24" s="2"/>
      <c r="F24" s="21">
        <f t="shared" si="2"/>
        <v>0</v>
      </c>
      <c r="G24" s="22"/>
      <c r="H24" s="22"/>
      <c r="I24" s="22"/>
      <c r="J24" s="22"/>
      <c r="K24" s="22"/>
      <c r="L24" s="22"/>
      <c r="M24" s="12"/>
    </row>
    <row r="25" spans="1:13" ht="17.25">
      <c r="A25" s="23">
        <f t="shared" si="3"/>
        <v>18</v>
      </c>
      <c r="B25" s="24" t="s">
        <v>20</v>
      </c>
      <c r="C25" s="25" t="s">
        <v>32</v>
      </c>
      <c r="D25" s="20">
        <v>30</v>
      </c>
      <c r="E25" s="2"/>
      <c r="F25" s="21">
        <f t="shared" si="2"/>
        <v>0</v>
      </c>
      <c r="G25" s="22"/>
      <c r="H25" s="22"/>
      <c r="I25" s="22"/>
      <c r="J25" s="22"/>
      <c r="K25" s="22"/>
      <c r="L25" s="22"/>
      <c r="M25" s="12"/>
    </row>
    <row r="26" spans="1:13" ht="30">
      <c r="A26" s="23">
        <f t="shared" si="3"/>
        <v>19</v>
      </c>
      <c r="B26" s="24" t="s">
        <v>38</v>
      </c>
      <c r="C26" s="25" t="s">
        <v>33</v>
      </c>
      <c r="D26" s="20">
        <v>20</v>
      </c>
      <c r="E26" s="2"/>
      <c r="F26" s="21">
        <f t="shared" si="2"/>
        <v>0</v>
      </c>
      <c r="G26" s="22"/>
      <c r="H26" s="22"/>
      <c r="I26" s="22"/>
      <c r="J26" s="22"/>
      <c r="K26" s="22"/>
      <c r="L26" s="22"/>
      <c r="M26" s="12"/>
    </row>
    <row r="27" spans="1:13" ht="30">
      <c r="A27" s="23">
        <f t="shared" si="3"/>
        <v>20</v>
      </c>
      <c r="B27" s="24" t="s">
        <v>21</v>
      </c>
      <c r="C27" s="25" t="s">
        <v>33</v>
      </c>
      <c r="D27" s="20">
        <v>20</v>
      </c>
      <c r="E27" s="2"/>
      <c r="F27" s="21">
        <f t="shared" si="2"/>
        <v>0</v>
      </c>
      <c r="G27" s="22"/>
      <c r="H27" s="22"/>
      <c r="I27" s="22"/>
      <c r="J27" s="22"/>
      <c r="K27" s="22"/>
      <c r="L27" s="22"/>
      <c r="M27" s="12"/>
    </row>
    <row r="28" spans="1:13">
      <c r="A28" s="23">
        <f t="shared" si="3"/>
        <v>21</v>
      </c>
      <c r="B28" s="24" t="s">
        <v>39</v>
      </c>
      <c r="C28" s="25" t="s">
        <v>14</v>
      </c>
      <c r="D28" s="20">
        <v>4</v>
      </c>
      <c r="E28" s="2"/>
      <c r="F28" s="21">
        <f t="shared" si="2"/>
        <v>0</v>
      </c>
      <c r="G28" s="22"/>
      <c r="H28" s="22"/>
      <c r="I28" s="22"/>
      <c r="J28" s="22"/>
      <c r="K28" s="22"/>
      <c r="L28" s="22"/>
      <c r="M28" s="12"/>
    </row>
    <row r="29" spans="1:13">
      <c r="A29" s="23">
        <f t="shared" si="3"/>
        <v>22</v>
      </c>
      <c r="B29" s="24" t="s">
        <v>40</v>
      </c>
      <c r="C29" s="25" t="s">
        <v>9</v>
      </c>
      <c r="D29" s="20">
        <v>12</v>
      </c>
      <c r="E29" s="2"/>
      <c r="F29" s="21">
        <f t="shared" si="2"/>
        <v>0</v>
      </c>
      <c r="G29" s="22"/>
      <c r="H29" s="22"/>
      <c r="I29" s="22"/>
      <c r="J29" s="22"/>
      <c r="K29" s="22"/>
      <c r="L29" s="22"/>
      <c r="M29" s="12"/>
    </row>
    <row r="30" spans="1:13" ht="30">
      <c r="A30" s="23">
        <f t="shared" si="3"/>
        <v>23</v>
      </c>
      <c r="B30" s="26" t="s">
        <v>56</v>
      </c>
      <c r="C30" s="25" t="s">
        <v>22</v>
      </c>
      <c r="D30" s="20">
        <v>12</v>
      </c>
      <c r="E30" s="2"/>
      <c r="F30" s="21">
        <f t="shared" si="2"/>
        <v>0</v>
      </c>
      <c r="G30" s="22"/>
      <c r="H30" s="22"/>
      <c r="I30" s="22"/>
      <c r="J30" s="22"/>
      <c r="K30" s="22"/>
      <c r="L30" s="22"/>
      <c r="M30" s="12"/>
    </row>
    <row r="31" spans="1:13" ht="30">
      <c r="A31" s="23">
        <f t="shared" si="3"/>
        <v>24</v>
      </c>
      <c r="B31" s="24" t="s">
        <v>23</v>
      </c>
      <c r="C31" s="25" t="s">
        <v>33</v>
      </c>
      <c r="D31" s="20">
        <v>12</v>
      </c>
      <c r="E31" s="2"/>
      <c r="F31" s="21">
        <f t="shared" si="2"/>
        <v>0</v>
      </c>
      <c r="G31" s="22"/>
      <c r="H31" s="22"/>
      <c r="I31" s="22"/>
      <c r="J31" s="22"/>
      <c r="K31" s="22"/>
      <c r="L31" s="22"/>
      <c r="M31" s="12"/>
    </row>
    <row r="32" spans="1:13" ht="17.25">
      <c r="A32" s="23">
        <f t="shared" si="3"/>
        <v>25</v>
      </c>
      <c r="B32" s="24" t="s">
        <v>24</v>
      </c>
      <c r="C32" s="25" t="s">
        <v>32</v>
      </c>
      <c r="D32" s="20">
        <v>20</v>
      </c>
      <c r="E32" s="2"/>
      <c r="F32" s="21">
        <f t="shared" si="2"/>
        <v>0</v>
      </c>
      <c r="G32" s="22"/>
      <c r="H32" s="22"/>
      <c r="I32" s="22"/>
      <c r="J32" s="22"/>
      <c r="K32" s="22"/>
      <c r="L32" s="22"/>
      <c r="M32" s="12"/>
    </row>
    <row r="33" spans="1:13" ht="30">
      <c r="A33" s="23">
        <f t="shared" si="3"/>
        <v>26</v>
      </c>
      <c r="B33" s="24" t="s">
        <v>25</v>
      </c>
      <c r="C33" s="25" t="s">
        <v>32</v>
      </c>
      <c r="D33" s="20">
        <v>20</v>
      </c>
      <c r="E33" s="2"/>
      <c r="F33" s="21">
        <f t="shared" si="2"/>
        <v>0</v>
      </c>
      <c r="G33" s="22"/>
      <c r="H33" s="22"/>
      <c r="I33" s="22"/>
      <c r="J33" s="22"/>
      <c r="K33" s="22"/>
      <c r="L33" s="22"/>
      <c r="M33" s="12"/>
    </row>
    <row r="34" spans="1:13">
      <c r="A34" s="23">
        <f t="shared" si="3"/>
        <v>27</v>
      </c>
      <c r="B34" s="24" t="s">
        <v>41</v>
      </c>
      <c r="C34" s="25" t="s">
        <v>14</v>
      </c>
      <c r="D34" s="20">
        <v>4</v>
      </c>
      <c r="E34" s="2"/>
      <c r="F34" s="21">
        <f t="shared" si="2"/>
        <v>0</v>
      </c>
      <c r="G34" s="22"/>
      <c r="H34" s="22"/>
      <c r="I34" s="22"/>
      <c r="J34" s="22"/>
      <c r="K34" s="22"/>
      <c r="L34" s="22"/>
      <c r="M34" s="12"/>
    </row>
    <row r="35" spans="1:13">
      <c r="A35" s="23">
        <f t="shared" si="3"/>
        <v>28</v>
      </c>
      <c r="B35" s="24" t="s">
        <v>42</v>
      </c>
      <c r="C35" s="25" t="s">
        <v>9</v>
      </c>
      <c r="D35" s="20">
        <v>30</v>
      </c>
      <c r="E35" s="2"/>
      <c r="F35" s="21">
        <f t="shared" si="2"/>
        <v>0</v>
      </c>
      <c r="G35" s="22"/>
      <c r="H35" s="22"/>
      <c r="I35" s="22"/>
      <c r="J35" s="22"/>
      <c r="K35" s="22"/>
      <c r="L35" s="22"/>
      <c r="M35" s="12"/>
    </row>
    <row r="36" spans="1:13">
      <c r="A36" s="23">
        <f t="shared" si="3"/>
        <v>29</v>
      </c>
      <c r="B36" s="24" t="s">
        <v>43</v>
      </c>
      <c r="C36" s="25" t="s">
        <v>14</v>
      </c>
      <c r="D36" s="20">
        <v>4</v>
      </c>
      <c r="E36" s="2"/>
      <c r="F36" s="21">
        <f t="shared" si="2"/>
        <v>0</v>
      </c>
      <c r="G36" s="22"/>
      <c r="H36" s="22"/>
      <c r="I36" s="22"/>
      <c r="J36" s="22"/>
      <c r="K36" s="22"/>
      <c r="L36" s="22"/>
      <c r="M36" s="12"/>
    </row>
    <row r="37" spans="1:13">
      <c r="A37" s="23">
        <f t="shared" si="3"/>
        <v>30</v>
      </c>
      <c r="B37" s="24" t="s">
        <v>44</v>
      </c>
      <c r="C37" s="25" t="s">
        <v>9</v>
      </c>
      <c r="D37" s="20">
        <v>30</v>
      </c>
      <c r="E37" s="2"/>
      <c r="F37" s="21">
        <f t="shared" si="2"/>
        <v>0</v>
      </c>
      <c r="G37" s="22"/>
      <c r="H37" s="22"/>
      <c r="I37" s="22"/>
      <c r="J37" s="22"/>
      <c r="K37" s="22"/>
      <c r="L37" s="22"/>
      <c r="M37" s="12"/>
    </row>
    <row r="38" spans="1:13">
      <c r="A38" s="23">
        <f t="shared" si="3"/>
        <v>31</v>
      </c>
      <c r="B38" s="24" t="s">
        <v>28</v>
      </c>
      <c r="C38" s="25" t="s">
        <v>14</v>
      </c>
      <c r="D38" s="20">
        <v>4</v>
      </c>
      <c r="E38" s="2"/>
      <c r="F38" s="21">
        <f t="shared" si="2"/>
        <v>0</v>
      </c>
      <c r="G38" s="22"/>
      <c r="H38" s="22"/>
      <c r="I38" s="22"/>
      <c r="J38" s="22"/>
      <c r="K38" s="22"/>
      <c r="L38" s="22"/>
      <c r="M38" s="12"/>
    </row>
    <row r="39" spans="1:13">
      <c r="A39" s="31"/>
      <c r="B39" s="32"/>
      <c r="C39" s="33"/>
      <c r="D39" s="33"/>
      <c r="E39" s="34" t="s">
        <v>37</v>
      </c>
      <c r="F39" s="35">
        <f>SUM(F20:F38)</f>
        <v>0</v>
      </c>
      <c r="G39" s="22"/>
      <c r="H39" s="22"/>
      <c r="I39" s="22"/>
      <c r="J39" s="22"/>
      <c r="K39" s="22"/>
      <c r="L39" s="22"/>
      <c r="M39" s="12"/>
    </row>
    <row r="40" spans="1:13">
      <c r="A40" s="39" t="s">
        <v>47</v>
      </c>
      <c r="B40" s="40"/>
      <c r="C40" s="40"/>
      <c r="D40" s="40"/>
      <c r="E40" s="40"/>
      <c r="F40" s="41"/>
    </row>
    <row r="41" spans="1:13" ht="17.25">
      <c r="A41" s="23">
        <f>A38+1</f>
        <v>32</v>
      </c>
      <c r="B41" s="26" t="s">
        <v>60</v>
      </c>
      <c r="C41" s="25" t="s">
        <v>32</v>
      </c>
      <c r="D41" s="20">
        <v>600</v>
      </c>
      <c r="E41" s="2"/>
      <c r="F41" s="21">
        <f t="shared" ref="F41:F47" si="4">ROUND($D41*ROUND($E41,2),2)</f>
        <v>0</v>
      </c>
    </row>
    <row r="42" spans="1:13" ht="30">
      <c r="A42" s="23">
        <f>A41+1</f>
        <v>33</v>
      </c>
      <c r="B42" s="29" t="s">
        <v>63</v>
      </c>
      <c r="C42" s="25" t="s">
        <v>32</v>
      </c>
      <c r="D42" s="20">
        <v>1800</v>
      </c>
      <c r="E42" s="2"/>
      <c r="F42" s="21">
        <f t="shared" si="4"/>
        <v>0</v>
      </c>
    </row>
    <row r="43" spans="1:13" ht="45">
      <c r="A43" s="23">
        <f>A42+1</f>
        <v>34</v>
      </c>
      <c r="B43" s="29" t="s">
        <v>64</v>
      </c>
      <c r="C43" s="25" t="s">
        <v>32</v>
      </c>
      <c r="D43" s="20">
        <v>1800</v>
      </c>
      <c r="E43" s="2"/>
      <c r="F43" s="21">
        <f t="shared" si="4"/>
        <v>0</v>
      </c>
    </row>
    <row r="44" spans="1:13" ht="30">
      <c r="A44" s="23">
        <f t="shared" ref="A44:A47" si="5">A43+1</f>
        <v>35</v>
      </c>
      <c r="B44" s="29" t="s">
        <v>65</v>
      </c>
      <c r="C44" s="30" t="s">
        <v>9</v>
      </c>
      <c r="D44" s="20">
        <v>1600</v>
      </c>
      <c r="E44" s="2"/>
      <c r="F44" s="21">
        <f t="shared" si="4"/>
        <v>0</v>
      </c>
    </row>
    <row r="45" spans="1:13">
      <c r="A45" s="23">
        <f t="shared" si="5"/>
        <v>36</v>
      </c>
      <c r="B45" s="42" t="s">
        <v>30</v>
      </c>
      <c r="C45" s="25" t="s">
        <v>9</v>
      </c>
      <c r="D45" s="20">
        <v>20</v>
      </c>
      <c r="E45" s="2"/>
      <c r="F45" s="21">
        <f t="shared" si="4"/>
        <v>0</v>
      </c>
      <c r="G45" s="22"/>
      <c r="H45" s="22"/>
      <c r="I45" s="22"/>
      <c r="J45" s="22"/>
      <c r="K45" s="22"/>
      <c r="L45" s="22"/>
      <c r="M45" s="12"/>
    </row>
    <row r="46" spans="1:13" ht="17.25">
      <c r="A46" s="23">
        <f t="shared" si="5"/>
        <v>37</v>
      </c>
      <c r="B46" s="24" t="s">
        <v>26</v>
      </c>
      <c r="C46" s="25" t="s">
        <v>32</v>
      </c>
      <c r="D46" s="20">
        <v>70</v>
      </c>
      <c r="E46" s="2"/>
      <c r="F46" s="21">
        <f t="shared" si="4"/>
        <v>0</v>
      </c>
      <c r="G46" s="22"/>
      <c r="H46" s="22"/>
      <c r="I46" s="22"/>
      <c r="J46" s="22"/>
      <c r="K46" s="22"/>
      <c r="L46" s="22"/>
      <c r="M46" s="12"/>
    </row>
    <row r="47" spans="1:13" ht="45">
      <c r="A47" s="23">
        <f t="shared" si="5"/>
        <v>38</v>
      </c>
      <c r="B47" s="24" t="s">
        <v>27</v>
      </c>
      <c r="C47" s="25" t="s">
        <v>9</v>
      </c>
      <c r="D47" s="20">
        <v>10</v>
      </c>
      <c r="E47" s="2"/>
      <c r="F47" s="21">
        <f t="shared" si="4"/>
        <v>0</v>
      </c>
      <c r="G47" s="22"/>
      <c r="H47" s="22"/>
      <c r="I47" s="22"/>
      <c r="J47" s="22"/>
      <c r="K47" s="22"/>
      <c r="L47" s="22"/>
      <c r="M47" s="12"/>
    </row>
    <row r="48" spans="1:13">
      <c r="A48" s="31"/>
      <c r="B48" s="32"/>
      <c r="C48" s="33"/>
      <c r="D48" s="33"/>
      <c r="E48" s="34" t="s">
        <v>46</v>
      </c>
      <c r="F48" s="35">
        <f>SUM(F41:F47)</f>
        <v>0</v>
      </c>
    </row>
    <row r="49" spans="1:8">
      <c r="A49" s="12"/>
      <c r="B49" s="43"/>
      <c r="C49" s="10"/>
      <c r="D49" s="10"/>
      <c r="E49" s="44"/>
      <c r="F49" s="44"/>
    </row>
    <row r="50" spans="1:8">
      <c r="A50" s="12"/>
      <c r="B50" s="43"/>
      <c r="C50" s="10"/>
      <c r="D50" s="10"/>
      <c r="E50" s="45" t="s">
        <v>29</v>
      </c>
      <c r="F50" s="28">
        <f>$F$18+$F$39+$F$48</f>
        <v>0</v>
      </c>
    </row>
    <row r="51" spans="1:8" ht="15.75" thickBot="1">
      <c r="A51" s="8"/>
      <c r="B51" s="9"/>
      <c r="C51" s="8"/>
      <c r="D51" s="8"/>
      <c r="E51" s="34" t="s">
        <v>48</v>
      </c>
      <c r="F51" s="46">
        <f>ROUND(F50*0.23,2)</f>
        <v>0</v>
      </c>
      <c r="H51" s="47"/>
    </row>
    <row r="52" spans="1:8" ht="16.5" thickBot="1">
      <c r="A52" s="8"/>
      <c r="B52" s="48"/>
      <c r="C52" s="48"/>
      <c r="D52" s="48"/>
      <c r="E52" s="49" t="s">
        <v>49</v>
      </c>
      <c r="F52" s="50">
        <f>F50+F51</f>
        <v>0</v>
      </c>
      <c r="G52" s="47"/>
      <c r="H52" s="47"/>
    </row>
    <row r="53" spans="1:8">
      <c r="A53" s="8"/>
      <c r="B53" s="9"/>
      <c r="C53" s="10"/>
      <c r="D53" s="9"/>
      <c r="E53" s="8"/>
      <c r="F53" s="51"/>
    </row>
    <row r="54" spans="1:8">
      <c r="A54" s="8"/>
      <c r="B54" s="52"/>
      <c r="C54" s="8"/>
      <c r="D54" s="8"/>
      <c r="E54" s="8"/>
      <c r="F54" s="8"/>
    </row>
    <row r="55" spans="1:8">
      <c r="A55" s="8"/>
      <c r="B55" s="8"/>
      <c r="C55" s="8"/>
      <c r="D55" s="8"/>
      <c r="E55" s="8"/>
      <c r="F55" s="8"/>
    </row>
    <row r="56" spans="1:8">
      <c r="A56" s="8"/>
      <c r="B56" s="8"/>
      <c r="C56" s="8"/>
      <c r="D56" s="8"/>
      <c r="E56" s="8"/>
      <c r="F56" s="8"/>
    </row>
    <row r="57" spans="1:8">
      <c r="A57" s="8"/>
      <c r="B57" s="8"/>
      <c r="C57" s="8"/>
      <c r="D57" s="8"/>
      <c r="E57" s="53" t="s">
        <v>53</v>
      </c>
      <c r="F57" s="8"/>
    </row>
    <row r="58" spans="1:8">
      <c r="A58" s="8"/>
      <c r="B58" s="8"/>
      <c r="C58" s="8"/>
      <c r="D58" s="8"/>
      <c r="E58" s="54" t="s">
        <v>54</v>
      </c>
      <c r="F58" s="8"/>
    </row>
    <row r="65" spans="5:5">
      <c r="E65" s="5" t="s">
        <v>45</v>
      </c>
    </row>
  </sheetData>
  <sheetProtection algorithmName="SHA-512" hashValue="iF8yY6Thd6XIXOLxC37yNyW9ux9R1dlM+wevGjy2THj0jFB+NXfUeUIIrZOzD1r8QqeXyxZA03lMiWQyjL8Hqg==" saltValue="gwfcR7KwBtqljurobmKbgw==" spinCount="100000" sheet="1" objects="1" scenarios="1" selectLockedCells="1"/>
  <mergeCells count="5">
    <mergeCell ref="A1:F1"/>
    <mergeCell ref="A2:F2"/>
    <mergeCell ref="A19:F19"/>
    <mergeCell ref="A40:F40"/>
    <mergeCell ref="A5:F5"/>
  </mergeCells>
  <printOptions horizontalCentered="1"/>
  <pageMargins left="0.78740157480314965" right="0.59055118110236227" top="0.98425196850393704" bottom="0.59055118110236227" header="0.31496062992125984" footer="0.31496062992125984"/>
  <pageSetup paperSize="9" scale="97" fitToHeight="2" orientation="portrait" r:id="rId1"/>
  <headerFooter>
    <oddHeader>&amp;LPZD.I.261.3.2026&amp;RZałącznik nr 2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Kosztorys ofertowy</vt:lpstr>
      <vt:lpstr>'Kosztorys ofertowy'!Obszar_wydruku</vt:lpstr>
      <vt:lpstr>'Kosztorys ofertowy'!Tytuły_wydruku</vt:lpstr>
    </vt:vector>
  </TitlesOfParts>
  <Manager/>
  <Company>PZDP w Radomiu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Obwód Drogowy w Siczkach</dc:creator>
  <cp:keywords/>
  <dc:description/>
  <cp:lastModifiedBy>Robert Bębenek</cp:lastModifiedBy>
  <cp:revision/>
  <cp:lastPrinted>2026-02-11T12:53:20Z</cp:lastPrinted>
  <dcterms:created xsi:type="dcterms:W3CDTF">2021-10-12T11:34:03Z</dcterms:created>
  <dcterms:modified xsi:type="dcterms:W3CDTF">2026-02-11T12:55:03Z</dcterms:modified>
  <cp:category/>
  <cp:contentStatus/>
</cp:coreProperties>
</file>