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Z:\Inwestycje\2026 Mariola\PODSTAWOWY\3. 3.272.15.2026 - 2284W skrzyżowanie Sulejówek\SWZ\"/>
    </mc:Choice>
  </mc:AlternateContent>
  <xr:revisionPtr revIDLastSave="0" documentId="13_ncr:1_{1266946C-555B-4F01-B628-4B4606D9A827}" xr6:coauthVersionLast="47" xr6:coauthVersionMax="47" xr10:uidLastSave="{00000000-0000-0000-0000-000000000000}"/>
  <bookViews>
    <workbookView xWindow="-120" yWindow="-120" windowWidth="29040" windowHeight="15720" xr2:uid="{789C6CD5-E9DD-43AC-9B00-2C076C89D19D}"/>
  </bookViews>
  <sheets>
    <sheet name="kosztorys ofertowy" sheetId="3" r:id="rId1"/>
  </sheets>
  <calcPr calcId="191029"/>
</workbook>
</file>

<file path=xl/calcChain.xml><?xml version="1.0" encoding="utf-8"?>
<calcChain xmlns="http://schemas.openxmlformats.org/spreadsheetml/2006/main">
  <c r="G72" i="3" l="1"/>
  <c r="G70" i="3"/>
  <c r="G67" i="3"/>
  <c r="G64" i="3"/>
  <c r="G65" i="3"/>
  <c r="G63" i="3"/>
  <c r="G61" i="3"/>
  <c r="G57" i="3"/>
  <c r="G58" i="3"/>
  <c r="G59" i="3"/>
  <c r="G60" i="3"/>
  <c r="G56" i="3"/>
  <c r="G54" i="3"/>
  <c r="G53" i="3"/>
  <c r="G51" i="3"/>
  <c r="G48" i="3"/>
  <c r="G49" i="3"/>
  <c r="G47" i="3"/>
  <c r="G44" i="3"/>
  <c r="G45" i="3"/>
  <c r="G43" i="3"/>
  <c r="G41" i="3"/>
  <c r="G40" i="3"/>
  <c r="G37" i="3"/>
  <c r="G38" i="3"/>
  <c r="G36" i="3"/>
  <c r="G33" i="3"/>
  <c r="G34" i="3"/>
  <c r="G32" i="3"/>
  <c r="G24" i="3"/>
  <c r="G25" i="3"/>
  <c r="G26" i="3"/>
  <c r="G27" i="3"/>
  <c r="G28" i="3"/>
  <c r="G29" i="3"/>
  <c r="G30" i="3"/>
  <c r="G23" i="3"/>
  <c r="G21" i="3"/>
  <c r="G19" i="3"/>
  <c r="G73" i="3" s="1"/>
  <c r="G74" i="3" l="1"/>
  <c r="G75" i="3"/>
</calcChain>
</file>

<file path=xl/sharedStrings.xml><?xml version="1.0" encoding="utf-8"?>
<sst xmlns="http://schemas.openxmlformats.org/spreadsheetml/2006/main" count="212" uniqueCount="169">
  <si>
    <t>Lp.</t>
  </si>
  <si>
    <t>Kod</t>
  </si>
  <si>
    <t>Opis</t>
  </si>
  <si>
    <t>Jm</t>
  </si>
  <si>
    <t>Ilość robót</t>
  </si>
  <si>
    <t>Cena jedn. roboty [PLN]</t>
  </si>
  <si>
    <t>Wartość [PLN]</t>
  </si>
  <si>
    <t>Branża drogowa</t>
  </si>
  <si>
    <t>Wymagania ogólne</t>
  </si>
  <si>
    <t>Wymagania ogólne (czasowa organizacja ruchu, badania, inwentaryzacja powykonawcza)</t>
  </si>
  <si>
    <t>ryczałt</t>
  </si>
  <si>
    <t>Prace przygotowawcze</t>
  </si>
  <si>
    <t>KNNR 1 0111-0100</t>
  </si>
  <si>
    <t>Roboty pomiarowe przy liniowych robotach ziemnych (drogi). Trasa dróg w terenie równinnym</t>
  </si>
  <si>
    <t>km</t>
  </si>
  <si>
    <t>Roboty rozbiórkowe</t>
  </si>
  <si>
    <t>KNNR 6 0802-0400</t>
  </si>
  <si>
    <t>m2</t>
  </si>
  <si>
    <t>KNNR 6 0803-0400 - analogia</t>
  </si>
  <si>
    <t>Mechaniczne rozebranie nawierzchni z kostki betonowej na podsypce cementowo-piaskowej</t>
  </si>
  <si>
    <t>KNNR 6 0806-0200</t>
  </si>
  <si>
    <t>Rozebranie krawężników betonowych na podsypce cementowo- piaskowej</t>
  </si>
  <si>
    <t>m</t>
  </si>
  <si>
    <t>KNNR 6 0806-0700</t>
  </si>
  <si>
    <t>Rozebranie obrzeży trawnikowych,na podsypce piaskowej</t>
  </si>
  <si>
    <t>BCD D-01.02.09.11.01</t>
  </si>
  <si>
    <t>Wywiezienie gruzu z terenu rozbiórki samochodami na odległość do 1 km</t>
  </si>
  <si>
    <t>m3</t>
  </si>
  <si>
    <t>BCD D-01.02.09.11.02</t>
  </si>
  <si>
    <t>BCD D-01.02.04.81.01</t>
  </si>
  <si>
    <t>Rozebranie słupków do znaków drogowych zamocowanych w podłożu gruntowym</t>
  </si>
  <si>
    <t>szt.</t>
  </si>
  <si>
    <t>BCD D-01.02.04.83.01</t>
  </si>
  <si>
    <t>Zdjęcie tarcz znaków drogowych</t>
  </si>
  <si>
    <t>Nawierzchnie</t>
  </si>
  <si>
    <t>KNNR 6 1005-0600</t>
  </si>
  <si>
    <t>Mechaniczne oczyszczenie nawierzchni drogowych ulepszonych z bitumu</t>
  </si>
  <si>
    <t>KNNR 6 1005-0700</t>
  </si>
  <si>
    <t>Skropienie nawierzchni drogowych asfaltem</t>
  </si>
  <si>
    <t>KNNR 6 0309-0201</t>
  </si>
  <si>
    <t>Elementy ulic</t>
  </si>
  <si>
    <t>KNNR 6 0403-0300</t>
  </si>
  <si>
    <t>Krawężniki betonowe wystające o wymiarach 15x30 cm,wraz z wykonaniem ław betonowych,na podsypce cementowo-piaskowej</t>
  </si>
  <si>
    <t>KNNR 6 0403-0600</t>
  </si>
  <si>
    <t>Krawężniki kamienne wystające o wymiarach 20x35 cm,wraz z wykonaniem ław betonowych,na podsypce cementowo-piaskowej</t>
  </si>
  <si>
    <t>KNNR 6 0404-0500</t>
  </si>
  <si>
    <t>Obrzeża betonowe o wymiarach 30x8 cm,na podsypce cementowo-piaskowej spoiny wypełniane zaprawą cementową</t>
  </si>
  <si>
    <t>Droga dla pieszych i rowerów</t>
  </si>
  <si>
    <t>KNNR 6 0113-0100</t>
  </si>
  <si>
    <t>Dolna warstwa podbudowy z kruszywa łamanego,grubość warstwy po zagęszczeniu 15 cm</t>
  </si>
  <si>
    <t>KNNR 6 0502-0301</t>
  </si>
  <si>
    <t>Chodniki z kostki brukowej betonowej - kostka bezfazowa grubości 8 cm, kolor szary ,układane na podsypce cementowo-piaskowej spoiny wypełniane piaskiem</t>
  </si>
  <si>
    <t>Chodnik</t>
  </si>
  <si>
    <t>Chodniki z kostki brukowej betonowej grubości 8 cm, kostka bezfazowa, kolor szary ,układane na podsypce cementowo-piaskowej spoiny wypełniane piaskiem</t>
  </si>
  <si>
    <t>Płytki granitowe "dotykowe"</t>
  </si>
  <si>
    <t>Zjazdy</t>
  </si>
  <si>
    <t>KNNR 6 0111-0200</t>
  </si>
  <si>
    <t>Podbudowy z gruntu stabilizowanego cementem 25 kg na 1 m2,grubość warstwy po zagęszczeniu 15 cm,wykonywane mieszarką do stabilizacji gruntu,doczepną</t>
  </si>
  <si>
    <t>Krotność=1,33</t>
  </si>
  <si>
    <t>KNNR 6 0113-0200</t>
  </si>
  <si>
    <t>Dolna warstwa podbudowy z kruszywa łamanego,grubość warstwy po zagęszczeniu 20 cm</t>
  </si>
  <si>
    <t>KNNR 6 0502-0300</t>
  </si>
  <si>
    <t>Nawierzchnia z kostki brukowej betonowej bezfazowej grubości 8 cm,kolor grafitowy ,układane na podsypce cementowo-piaskowej spoiny wypełniane piaskiem</t>
  </si>
  <si>
    <t>Wyspa ronda</t>
  </si>
  <si>
    <t>KNNR 6 0302-0400</t>
  </si>
  <si>
    <t>Nawierzchnie z kostki kamiennej nieregularnej o wysokości 8 cm,na podsypce cementowo-piaskowej</t>
  </si>
  <si>
    <t>Organizacja ruchu</t>
  </si>
  <si>
    <t>KNNR 6 0702-0101</t>
  </si>
  <si>
    <t>Słupki pionowe do znaków drogowych z rur stalowych o średnicy 70 mm - 3,0m</t>
  </si>
  <si>
    <t>KNNR 6 0702-0400</t>
  </si>
  <si>
    <t>Pionowe znaki drogowe,znaki zakazu,nakazu,ostrzegawcze</t>
  </si>
  <si>
    <t>KNNR 6 0702-0500</t>
  </si>
  <si>
    <t>Pionowe znaki drogowe U-5b_C9</t>
  </si>
  <si>
    <t>Analiza własna</t>
  </si>
  <si>
    <t>Znak aktywny D-48, zasilanie solarne</t>
  </si>
  <si>
    <t>kpl.</t>
  </si>
  <si>
    <t>BCD D-07.01.01.35.02</t>
  </si>
  <si>
    <t>Wykonanie mechanicznie oznakowania poziomego jezdni materiałami grubowarstwowymi (masy chemoutwardzalne) - oznakowanie gładkie</t>
  </si>
  <si>
    <t>KNNR 6 0503-0800</t>
  </si>
  <si>
    <t>Płytki kamienne "dotykowe" o grubości 5 cm,układane na podsypce piaskowej spoiny wypełniane zaprawą cementową</t>
  </si>
  <si>
    <t>Roboty naprawczo - konserwacyjne</t>
  </si>
  <si>
    <t>KNR 2-31 1406-0300</t>
  </si>
  <si>
    <t>Regulacja pionowa studzienek dla urządzeń podziemnych - włazów kanałowych</t>
  </si>
  <si>
    <t>KNR 2-31 1406-0400</t>
  </si>
  <si>
    <t>Regulacja pionowa studzienek dla urządzeń podziemnych - zaworów wodociągowych i gazowych</t>
  </si>
  <si>
    <t>KNR 2-31 1406-0500</t>
  </si>
  <si>
    <t>Regulacja pionowa studzienek dla urządzeń podziemnych - studzienek telefonicznych</t>
  </si>
  <si>
    <t>Zieleń</t>
  </si>
  <si>
    <t>BCD D-06.01.01.21.02</t>
  </si>
  <si>
    <t>Humusowanie z obsianiem skarp o szerokości do 1 m przy grubości warstwy ziemi urodzajnej (humusu) 5 cm z dowozem ziemi urodzajnej z odległości 5 km</t>
  </si>
  <si>
    <t>Branża sanitarna</t>
  </si>
  <si>
    <t>KNR 4-05 0411-0100</t>
  </si>
  <si>
    <t>Demontaż studzienek ściekowych ulicznych betonowych o średnicy 500 mm z osadnikiem i syfonem</t>
  </si>
  <si>
    <t>Budowa studni</t>
  </si>
  <si>
    <t>BCD D-03.02.01.41.01</t>
  </si>
  <si>
    <t>Wykonanie studzienek ściekowych o średnicy 50 cm z osadnikiem bez syfonu</t>
  </si>
  <si>
    <t>1.1</t>
  </si>
  <si>
    <t>1.1.1</t>
  </si>
  <si>
    <t>1.2</t>
  </si>
  <si>
    <t>1.2.1</t>
  </si>
  <si>
    <t>1.3</t>
  </si>
  <si>
    <t>1.3.1</t>
  </si>
  <si>
    <t>1.3.2</t>
  </si>
  <si>
    <t>1.3.3</t>
  </si>
  <si>
    <t>1.3.4</t>
  </si>
  <si>
    <t>Mechaniczne rozebranie nawierzchni z mas mineralno- bitumicznych o grubości śr. 5 cm
Krotność=1,25</t>
  </si>
  <si>
    <t>1.3.5</t>
  </si>
  <si>
    <t>Dodatek za każdy dalszy 1 km przewozu gruzu ponad 1 km
Krotność=9</t>
  </si>
  <si>
    <t>1.3.6</t>
  </si>
  <si>
    <t>1.3.7</t>
  </si>
  <si>
    <t>1.3.8</t>
  </si>
  <si>
    <t>1.4</t>
  </si>
  <si>
    <t>1.4.1</t>
  </si>
  <si>
    <t>1.4.2</t>
  </si>
  <si>
    <t>1.4.3</t>
  </si>
  <si>
    <t>1.5</t>
  </si>
  <si>
    <t>Nawierzchnie z mieszanek mineralno-asfaltowych standard I,warstwa ścieralna,grub.warstwy po zagęszczeniu śr. 5 cm.Transport mieszanki samochodem samowyład.5-10 t
Krotność=1,25</t>
  </si>
  <si>
    <t>1.5.1</t>
  </si>
  <si>
    <t>1.5.2</t>
  </si>
  <si>
    <t>1.5.3</t>
  </si>
  <si>
    <t>1.6</t>
  </si>
  <si>
    <t>1.6.2</t>
  </si>
  <si>
    <t>1.6.1</t>
  </si>
  <si>
    <t>1.7</t>
  </si>
  <si>
    <t>1.7.1</t>
  </si>
  <si>
    <t>1.7.2</t>
  </si>
  <si>
    <t>1.7.3</t>
  </si>
  <si>
    <t>1.8</t>
  </si>
  <si>
    <t>1.8.1</t>
  </si>
  <si>
    <t>1.8.2</t>
  </si>
  <si>
    <t>1.8.3</t>
  </si>
  <si>
    <t>1.9</t>
  </si>
  <si>
    <t>1.9.1</t>
  </si>
  <si>
    <t>1.9.2</t>
  </si>
  <si>
    <t>1.9.3</t>
  </si>
  <si>
    <t>1.10</t>
  </si>
  <si>
    <t>1.10.1</t>
  </si>
  <si>
    <t>1.10.2</t>
  </si>
  <si>
    <t>1.10.3</t>
  </si>
  <si>
    <t>1.10.4</t>
  </si>
  <si>
    <t>1.10.5</t>
  </si>
  <si>
    <t>1.10.6</t>
  </si>
  <si>
    <t>1.11</t>
  </si>
  <si>
    <t>1.11.1</t>
  </si>
  <si>
    <t>1.11.2</t>
  </si>
  <si>
    <t>1.11.3</t>
  </si>
  <si>
    <t>1.12</t>
  </si>
  <si>
    <t>1.12.1</t>
  </si>
  <si>
    <t>2.1.</t>
  </si>
  <si>
    <t>2.1.1</t>
  </si>
  <si>
    <t>2.2</t>
  </si>
  <si>
    <t>2.2.1</t>
  </si>
  <si>
    <t>Kosztorys Ofertowy</t>
  </si>
  <si>
    <t>Nr sprawy: ZDP. 3.272.15.2026</t>
  </si>
  <si>
    <t>Załącznik nr 2 do SWZ</t>
  </si>
  <si>
    <t>Wykonawca:</t>
  </si>
  <si>
    <t>….........................................................</t>
  </si>
  <si>
    <t>(pełna nazwa/firma, adres)</t>
  </si>
  <si>
    <t>(w zależności od podmiotu: NIP/PESEL, KRS/CEiDG)</t>
  </si>
  <si>
    <t>reprezentowany przez:</t>
  </si>
  <si>
    <t>…...................................................</t>
  </si>
  <si>
    <t>(imię, nazwisko)</t>
  </si>
  <si>
    <t>(podstawa do reprezentacji KRS/CEiDG/pełnomocnictwo)</t>
  </si>
  <si>
    <t>Wartość netto:</t>
  </si>
  <si>
    <t>Podatek VAT=23%</t>
  </si>
  <si>
    <t>Wartość brutto:</t>
  </si>
  <si>
    <t>Dokument należy podpisać kwalifikowanym podpisem elektronicznym lub podpisem zaufanym lub elektronicznym podpisem osobistym.</t>
  </si>
  <si>
    <r>
      <rPr>
        <b/>
        <sz val="10"/>
        <color theme="1"/>
        <rFont val="Arial"/>
        <family val="2"/>
        <charset val="238"/>
      </rPr>
      <t>Uwaga!</t>
    </r>
    <r>
      <rPr>
        <sz val="10"/>
        <color theme="1"/>
        <rFont val="Arial"/>
        <family val="2"/>
        <charset val="238"/>
      </rPr>
      <t xml:space="preserve"> (Dokument składany wraz z ofertą)</t>
    </r>
  </si>
  <si>
    <t>Przebudowa skrzyżowania ul. Głowackiego i 3-go Maja w Sulejówku w ciągu drogi powiatowej                                                         nr 2284W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</si>
</sst>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18"/>
      <color theme="3"/>
      <name val="Aptos Display"/>
      <family val="2"/>
      <charset val="238"/>
      <scheme val="major"/>
    </font>
    <font>
      <b/>
      <sz val="15"/>
      <color theme="3"/>
      <name val="Aptos Narrow"/>
      <family val="2"/>
      <charset val="238"/>
      <scheme val="minor"/>
    </font>
    <font>
      <b/>
      <sz val="13"/>
      <color theme="3"/>
      <name val="Aptos Narrow"/>
      <family val="2"/>
      <charset val="238"/>
      <scheme val="minor"/>
    </font>
    <font>
      <b/>
      <sz val="11"/>
      <color theme="3"/>
      <name val="Aptos Narrow"/>
      <family val="2"/>
      <charset val="238"/>
      <scheme val="minor"/>
    </font>
    <font>
      <sz val="11"/>
      <color rgb="FF006100"/>
      <name val="Aptos Narrow"/>
      <family val="2"/>
      <charset val="238"/>
      <scheme val="minor"/>
    </font>
    <font>
      <sz val="11"/>
      <color rgb="FF9C0006"/>
      <name val="Aptos Narrow"/>
      <family val="2"/>
      <charset val="238"/>
      <scheme val="minor"/>
    </font>
    <font>
      <sz val="11"/>
      <color rgb="FF9C5700"/>
      <name val="Aptos Narrow"/>
      <family val="2"/>
      <charset val="238"/>
      <scheme val="minor"/>
    </font>
    <font>
      <sz val="11"/>
      <color rgb="FF3F3F76"/>
      <name val="Aptos Narrow"/>
      <family val="2"/>
      <charset val="238"/>
      <scheme val="minor"/>
    </font>
    <font>
      <b/>
      <sz val="11"/>
      <color rgb="FF3F3F3F"/>
      <name val="Aptos Narrow"/>
      <family val="2"/>
      <charset val="238"/>
      <scheme val="minor"/>
    </font>
    <font>
      <b/>
      <sz val="11"/>
      <color rgb="FFFA7D00"/>
      <name val="Aptos Narrow"/>
      <family val="2"/>
      <charset val="238"/>
      <scheme val="minor"/>
    </font>
    <font>
      <sz val="11"/>
      <color rgb="FFFA7D00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sz val="11"/>
      <color rgb="FFFF0000"/>
      <name val="Aptos Narrow"/>
      <family val="2"/>
      <charset val="238"/>
      <scheme val="minor"/>
    </font>
    <font>
      <i/>
      <sz val="11"/>
      <color rgb="FF7F7F7F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sz val="7"/>
      <color rgb="FF000000"/>
      <name val="MS Sans Serif"/>
      <charset val="1"/>
    </font>
    <font>
      <b/>
      <sz val="14"/>
      <color theme="1"/>
      <name val="Aptos Narrow"/>
      <family val="2"/>
      <scheme val="minor"/>
    </font>
    <font>
      <b/>
      <u/>
      <sz val="10"/>
      <color theme="1"/>
      <name val="Arial"/>
      <family val="2"/>
      <charset val="238"/>
    </font>
    <font>
      <i/>
      <sz val="8"/>
      <color indexed="64"/>
      <name val="Arial"/>
      <family val="2"/>
      <charset val="238"/>
    </font>
    <font>
      <sz val="10"/>
      <color indexed="64"/>
      <name val="Arial"/>
      <family val="2"/>
      <charset val="238"/>
    </font>
    <font>
      <i/>
      <sz val="8"/>
      <color theme="1"/>
      <name val="Arial"/>
      <family val="2"/>
      <charset val="238"/>
    </font>
    <font>
      <i/>
      <sz val="7"/>
      <color theme="1"/>
      <name val="Arial"/>
      <family val="2"/>
      <charset val="238"/>
    </font>
    <font>
      <sz val="12"/>
      <color theme="1"/>
      <name val="Aptos Narrow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9"/>
      <color theme="1"/>
      <name val="Arial"/>
      <family val="2"/>
      <charset val="238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F4F4F7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rgb="FFA0A0A0"/>
      </left>
      <right style="medium">
        <color rgb="FFA0A0A0"/>
      </right>
      <top style="medium">
        <color rgb="FFA0A0A0"/>
      </top>
      <bottom style="medium">
        <color rgb="FFA0A0A0"/>
      </bottom>
      <diagonal/>
    </border>
    <border>
      <left style="medium">
        <color rgb="FFA0A0A0"/>
      </left>
      <right style="medium">
        <color rgb="FFA0A0A0"/>
      </right>
      <top style="medium">
        <color rgb="FFA0A0A0"/>
      </top>
      <bottom/>
      <diagonal/>
    </border>
    <border>
      <left style="medium">
        <color rgb="FFA0A0A0"/>
      </left>
      <right style="medium">
        <color rgb="FFA0A0A0"/>
      </right>
      <top/>
      <bottom style="medium">
        <color rgb="FFA0A0A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66">
    <xf numFmtId="0" fontId="0" fillId="0" borderId="0" xfId="0"/>
    <xf numFmtId="0" fontId="20" fillId="0" borderId="0" xfId="0" applyFont="1" applyProtection="1">
      <protection locked="0"/>
    </xf>
    <xf numFmtId="0" fontId="18" fillId="34" borderId="12" xfId="0" applyFont="1" applyFill="1" applyBorder="1" applyAlignment="1">
      <alignment horizontal="center" wrapText="1"/>
    </xf>
    <xf numFmtId="0" fontId="24" fillId="0" borderId="0" xfId="0" applyFont="1" applyAlignment="1">
      <alignment horizontal="left"/>
    </xf>
    <xf numFmtId="0" fontId="26" fillId="0" borderId="0" xfId="0" applyFont="1" applyProtection="1">
      <protection locked="0"/>
    </xf>
    <xf numFmtId="0" fontId="26" fillId="0" borderId="0" xfId="0" applyFont="1"/>
    <xf numFmtId="0" fontId="29" fillId="35" borderId="10" xfId="0" applyFont="1" applyFill="1" applyBorder="1" applyAlignment="1">
      <alignment horizontal="left" wrapText="1"/>
    </xf>
    <xf numFmtId="0" fontId="29" fillId="35" borderId="10" xfId="0" applyFont="1" applyFill="1" applyBorder="1" applyAlignment="1">
      <alignment horizontal="center" wrapText="1"/>
    </xf>
    <xf numFmtId="0" fontId="29" fillId="35" borderId="10" xfId="0" applyFont="1" applyFill="1" applyBorder="1" applyAlignment="1">
      <alignment horizontal="right" wrapText="1"/>
    </xf>
    <xf numFmtId="4" fontId="29" fillId="35" borderId="10" xfId="0" applyNumberFormat="1" applyFont="1" applyFill="1" applyBorder="1" applyAlignment="1">
      <alignment horizontal="right" wrapText="1"/>
    </xf>
    <xf numFmtId="49" fontId="29" fillId="36" borderId="10" xfId="0" applyNumberFormat="1" applyFont="1" applyFill="1" applyBorder="1" applyAlignment="1">
      <alignment horizontal="left" wrapText="1"/>
    </xf>
    <xf numFmtId="0" fontId="29" fillId="36" borderId="10" xfId="0" applyFont="1" applyFill="1" applyBorder="1" applyAlignment="1">
      <alignment horizontal="left" wrapText="1"/>
    </xf>
    <xf numFmtId="0" fontId="29" fillId="36" borderId="10" xfId="0" applyFont="1" applyFill="1" applyBorder="1" applyAlignment="1">
      <alignment horizontal="center" wrapText="1"/>
    </xf>
    <xf numFmtId="0" fontId="29" fillId="36" borderId="10" xfId="0" applyFont="1" applyFill="1" applyBorder="1" applyAlignment="1">
      <alignment horizontal="right" wrapText="1"/>
    </xf>
    <xf numFmtId="4" fontId="29" fillId="36" borderId="10" xfId="0" applyNumberFormat="1" applyFont="1" applyFill="1" applyBorder="1" applyAlignment="1">
      <alignment horizontal="right" wrapText="1"/>
    </xf>
    <xf numFmtId="49" fontId="30" fillId="33" borderId="10" xfId="0" applyNumberFormat="1" applyFont="1" applyFill="1" applyBorder="1" applyAlignment="1">
      <alignment horizontal="left" wrapText="1"/>
    </xf>
    <xf numFmtId="0" fontId="30" fillId="33" borderId="10" xfId="0" applyFont="1" applyFill="1" applyBorder="1" applyAlignment="1">
      <alignment horizontal="left" wrapText="1"/>
    </xf>
    <xf numFmtId="0" fontId="30" fillId="33" borderId="10" xfId="0" applyFont="1" applyFill="1" applyBorder="1" applyAlignment="1">
      <alignment horizontal="center" vertical="center" wrapText="1"/>
    </xf>
    <xf numFmtId="4" fontId="30" fillId="33" borderId="10" xfId="0" applyNumberFormat="1" applyFont="1" applyFill="1" applyBorder="1" applyAlignment="1">
      <alignment horizontal="right" wrapText="1"/>
    </xf>
    <xf numFmtId="4" fontId="30" fillId="33" borderId="10" xfId="0" applyNumberFormat="1" applyFont="1" applyFill="1" applyBorder="1" applyAlignment="1">
      <alignment horizontal="right" vertical="center" wrapText="1"/>
    </xf>
    <xf numFmtId="0" fontId="29" fillId="36" borderId="10" xfId="0" applyFont="1" applyFill="1" applyBorder="1" applyAlignment="1">
      <alignment horizontal="center" vertical="center" wrapText="1"/>
    </xf>
    <xf numFmtId="0" fontId="29" fillId="36" borderId="10" xfId="0" applyFont="1" applyFill="1" applyBorder="1" applyAlignment="1">
      <alignment horizontal="right" vertical="center" wrapText="1"/>
    </xf>
    <xf numFmtId="4" fontId="29" fillId="36" borderId="10" xfId="0" applyNumberFormat="1" applyFont="1" applyFill="1" applyBorder="1" applyAlignment="1">
      <alignment horizontal="right" vertical="center" wrapText="1"/>
    </xf>
    <xf numFmtId="49" fontId="30" fillId="33" borderId="11" xfId="0" applyNumberFormat="1" applyFont="1" applyFill="1" applyBorder="1" applyAlignment="1">
      <alignment wrapText="1"/>
    </xf>
    <xf numFmtId="0" fontId="30" fillId="33" borderId="11" xfId="0" applyFont="1" applyFill="1" applyBorder="1" applyAlignment="1">
      <alignment wrapText="1"/>
    </xf>
    <xf numFmtId="0" fontId="30" fillId="33" borderId="11" xfId="0" applyFont="1" applyFill="1" applyBorder="1" applyAlignment="1">
      <alignment horizontal="left" wrapText="1"/>
    </xf>
    <xf numFmtId="0" fontId="30" fillId="33" borderId="11" xfId="0" applyFont="1" applyFill="1" applyBorder="1" applyAlignment="1">
      <alignment horizontal="center" vertical="center" wrapText="1"/>
    </xf>
    <xf numFmtId="4" fontId="30" fillId="33" borderId="11" xfId="0" applyNumberFormat="1" applyFont="1" applyFill="1" applyBorder="1" applyAlignment="1">
      <alignment vertical="center" wrapText="1"/>
    </xf>
    <xf numFmtId="0" fontId="30" fillId="33" borderId="10" xfId="0" applyFont="1" applyFill="1" applyBorder="1" applyAlignment="1">
      <alignment horizontal="right" wrapText="1"/>
    </xf>
    <xf numFmtId="4" fontId="30" fillId="33" borderId="11" xfId="0" applyNumberFormat="1" applyFont="1" applyFill="1" applyBorder="1" applyAlignment="1">
      <alignment horizontal="right" vertical="center" wrapText="1"/>
    </xf>
    <xf numFmtId="0" fontId="30" fillId="33" borderId="12" xfId="0" applyFont="1" applyFill="1" applyBorder="1" applyAlignment="1">
      <alignment horizontal="left" wrapText="1"/>
    </xf>
    <xf numFmtId="4" fontId="30" fillId="33" borderId="12" xfId="0" applyNumberFormat="1" applyFont="1" applyFill="1" applyBorder="1" applyAlignment="1">
      <alignment vertical="center" wrapText="1"/>
    </xf>
    <xf numFmtId="0" fontId="30" fillId="35" borderId="10" xfId="0" applyFont="1" applyFill="1" applyBorder="1" applyAlignment="1">
      <alignment horizontal="left" wrapText="1"/>
    </xf>
    <xf numFmtId="0" fontId="30" fillId="35" borderId="10" xfId="0" applyFont="1" applyFill="1" applyBorder="1" applyAlignment="1">
      <alignment horizontal="center" vertical="center" wrapText="1"/>
    </xf>
    <xf numFmtId="0" fontId="30" fillId="35" borderId="10" xfId="0" applyFont="1" applyFill="1" applyBorder="1" applyAlignment="1">
      <alignment horizontal="right" wrapText="1"/>
    </xf>
    <xf numFmtId="4" fontId="30" fillId="35" borderId="10" xfId="0" applyNumberFormat="1" applyFont="1" applyFill="1" applyBorder="1" applyAlignment="1">
      <alignment horizontal="right" vertical="center" wrapText="1"/>
    </xf>
    <xf numFmtId="2" fontId="30" fillId="33" borderId="10" xfId="0" applyNumberFormat="1" applyFont="1" applyFill="1" applyBorder="1" applyAlignment="1">
      <alignment horizontal="right" wrapText="1"/>
    </xf>
    <xf numFmtId="4" fontId="30" fillId="33" borderId="11" xfId="0" applyNumberFormat="1" applyFont="1" applyFill="1" applyBorder="1" applyAlignment="1">
      <alignment horizontal="right" wrapText="1"/>
    </xf>
    <xf numFmtId="0" fontId="28" fillId="0" borderId="0" xfId="0" applyFont="1" applyAlignment="1">
      <alignment horizontal="right"/>
    </xf>
    <xf numFmtId="0" fontId="28" fillId="0" borderId="0" xfId="0" applyFont="1"/>
    <xf numFmtId="0" fontId="29" fillId="33" borderId="10" xfId="0" applyFont="1" applyFill="1" applyBorder="1" applyAlignment="1">
      <alignment horizontal="right" vertical="center" wrapText="1"/>
    </xf>
    <xf numFmtId="4" fontId="29" fillId="33" borderId="10" xfId="0" applyNumberFormat="1" applyFont="1" applyFill="1" applyBorder="1" applyAlignment="1">
      <alignment horizontal="right" wrapText="1"/>
    </xf>
    <xf numFmtId="0" fontId="28" fillId="0" borderId="0" xfId="0" applyFont="1" applyAlignment="1">
      <alignment horizontal="left" wrapText="1"/>
    </xf>
    <xf numFmtId="0" fontId="28" fillId="0" borderId="0" xfId="0" applyFont="1" applyAlignment="1">
      <alignment horizontal="right" wrapText="1"/>
    </xf>
    <xf numFmtId="0" fontId="28" fillId="0" borderId="0" xfId="0" applyFont="1" applyAlignment="1">
      <alignment wrapText="1"/>
    </xf>
    <xf numFmtId="0" fontId="31" fillId="0" borderId="0" xfId="0" applyFont="1" applyAlignment="1">
      <alignment wrapText="1"/>
    </xf>
    <xf numFmtId="0" fontId="31" fillId="0" borderId="0" xfId="0" applyFont="1" applyAlignment="1">
      <alignment horizontal="right" wrapText="1"/>
    </xf>
    <xf numFmtId="0" fontId="26" fillId="0" borderId="0" xfId="0" applyFont="1" applyAlignment="1">
      <alignment horizontal="left"/>
    </xf>
    <xf numFmtId="0" fontId="23" fillId="0" borderId="0" xfId="0" applyFont="1" applyAlignment="1">
      <alignment horizontal="left"/>
    </xf>
    <xf numFmtId="0" fontId="25" fillId="38" borderId="13" xfId="0" applyFont="1" applyFill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22" fillId="0" borderId="0" xfId="0" applyFont="1" applyAlignment="1">
      <alignment horizontal="left" vertical="top" wrapText="1"/>
    </xf>
    <xf numFmtId="0" fontId="20" fillId="0" borderId="0" xfId="0" applyFont="1" applyAlignment="1">
      <alignment horizontal="left"/>
    </xf>
    <xf numFmtId="0" fontId="26" fillId="0" borderId="0" xfId="0" applyFont="1" applyAlignment="1">
      <alignment horizontal="right"/>
    </xf>
    <xf numFmtId="0" fontId="21" fillId="0" borderId="0" xfId="0" applyFont="1" applyAlignment="1">
      <alignment horizontal="left" vertical="top" wrapText="1"/>
    </xf>
    <xf numFmtId="0" fontId="19" fillId="37" borderId="13" xfId="0" applyFont="1" applyFill="1" applyBorder="1" applyAlignment="1">
      <alignment horizontal="center" vertical="center" wrapText="1"/>
    </xf>
    <xf numFmtId="49" fontId="30" fillId="33" borderId="11" xfId="0" applyNumberFormat="1" applyFont="1" applyFill="1" applyBorder="1" applyAlignment="1">
      <alignment horizontal="left" wrapText="1"/>
    </xf>
    <xf numFmtId="49" fontId="30" fillId="33" borderId="12" xfId="0" applyNumberFormat="1" applyFont="1" applyFill="1" applyBorder="1" applyAlignment="1">
      <alignment horizontal="left" wrapText="1"/>
    </xf>
    <xf numFmtId="0" fontId="30" fillId="33" borderId="11" xfId="0" applyFont="1" applyFill="1" applyBorder="1" applyAlignment="1">
      <alignment horizontal="left" wrapText="1"/>
    </xf>
    <xf numFmtId="0" fontId="30" fillId="33" borderId="12" xfId="0" applyFont="1" applyFill="1" applyBorder="1" applyAlignment="1">
      <alignment horizontal="left" wrapText="1"/>
    </xf>
    <xf numFmtId="0" fontId="30" fillId="33" borderId="11" xfId="0" applyFont="1" applyFill="1" applyBorder="1" applyAlignment="1">
      <alignment horizontal="center" vertical="center" wrapText="1"/>
    </xf>
    <xf numFmtId="0" fontId="30" fillId="33" borderId="12" xfId="0" applyFont="1" applyFill="1" applyBorder="1" applyAlignment="1">
      <alignment horizontal="center" vertical="center" wrapText="1"/>
    </xf>
    <xf numFmtId="2" fontId="30" fillId="33" borderId="11" xfId="0" applyNumberFormat="1" applyFont="1" applyFill="1" applyBorder="1" applyAlignment="1">
      <alignment horizontal="right" wrapText="1"/>
    </xf>
    <xf numFmtId="2" fontId="30" fillId="33" borderId="12" xfId="0" applyNumberFormat="1" applyFont="1" applyFill="1" applyBorder="1" applyAlignment="1">
      <alignment horizontal="right" wrapText="1"/>
    </xf>
    <xf numFmtId="4" fontId="30" fillId="33" borderId="11" xfId="0" applyNumberFormat="1" applyFont="1" applyFill="1" applyBorder="1" applyAlignment="1">
      <alignment horizontal="right" vertical="center" wrapText="1"/>
    </xf>
    <xf numFmtId="4" fontId="30" fillId="33" borderId="12" xfId="0" applyNumberFormat="1" applyFont="1" applyFill="1" applyBorder="1" applyAlignment="1">
      <alignment horizontal="right" vertical="center" wrapText="1"/>
    </xf>
  </cellXfs>
  <cellStyles count="42">
    <cellStyle name="20% — akcent 1" xfId="19" builtinId="30" customBuiltin="1"/>
    <cellStyle name="20% — akcent 2" xfId="23" builtinId="34" customBuiltin="1"/>
    <cellStyle name="20% — akcent 3" xfId="27" builtinId="38" customBuiltin="1"/>
    <cellStyle name="20% — akcent 4" xfId="31" builtinId="42" customBuiltin="1"/>
    <cellStyle name="20% — akcent 5" xfId="35" builtinId="46" customBuiltin="1"/>
    <cellStyle name="20% — akcent 6" xfId="39" builtinId="50" customBuiltin="1"/>
    <cellStyle name="40% — akcent 1" xfId="20" builtinId="31" customBuiltin="1"/>
    <cellStyle name="40% — akcent 2" xfId="24" builtinId="35" customBuiltin="1"/>
    <cellStyle name="40% — akcent 3" xfId="28" builtinId="39" customBuiltin="1"/>
    <cellStyle name="40% — akcent 4" xfId="32" builtinId="43" customBuiltin="1"/>
    <cellStyle name="40% — akcent 5" xfId="36" builtinId="47" customBuiltin="1"/>
    <cellStyle name="40% — akcent 6" xfId="40" builtinId="51" customBuiltin="1"/>
    <cellStyle name="60% — akcent 1" xfId="21" builtinId="32" customBuiltin="1"/>
    <cellStyle name="60% — akcent 2" xfId="25" builtinId="36" customBuiltin="1"/>
    <cellStyle name="60% — akcent 3" xfId="29" builtinId="40" customBuiltin="1"/>
    <cellStyle name="60% — akcent 4" xfId="33" builtinId="44" customBuiltin="1"/>
    <cellStyle name="60% — akcent 5" xfId="37" builtinId="48" customBuiltin="1"/>
    <cellStyle name="60% — akcent 6" xfId="41" builtinId="52" customBuiltin="1"/>
    <cellStyle name="Akcent 1" xfId="18" builtinId="29" customBuiltin="1"/>
    <cellStyle name="Akcent 2" xfId="22" builtinId="33" customBuiltin="1"/>
    <cellStyle name="Akcent 3" xfId="26" builtinId="37" customBuiltin="1"/>
    <cellStyle name="Akcent 4" xfId="30" builtinId="41" customBuiltin="1"/>
    <cellStyle name="Akcent 5" xfId="34" builtinId="45" customBuiltin="1"/>
    <cellStyle name="Akcent 6" xfId="38" builtinId="49" customBuiltin="1"/>
    <cellStyle name="Dane wejściowe" xfId="9" builtinId="20" customBuiltin="1"/>
    <cellStyle name="Dane wyjściowe" xfId="10" builtinId="21" customBuiltin="1"/>
    <cellStyle name="Dobry" xfId="6" builtinId="26" customBuiltin="1"/>
    <cellStyle name="Komórka połączona" xfId="12" builtinId="24" customBuiltin="1"/>
    <cellStyle name="Komórka zaznaczona" xfId="13" builtinId="23" customBuiltin="1"/>
    <cellStyle name="Nagłówek 1" xfId="2" builtinId="16" customBuiltin="1"/>
    <cellStyle name="Nagłówek 2" xfId="3" builtinId="17" customBuiltin="1"/>
    <cellStyle name="Nagłówek 3" xfId="4" builtinId="18" customBuiltin="1"/>
    <cellStyle name="Nagłówek 4" xfId="5" builtinId="19" customBuiltin="1"/>
    <cellStyle name="Neutralny" xfId="8" builtinId="28" customBuiltin="1"/>
    <cellStyle name="Normalny" xfId="0" builtinId="0"/>
    <cellStyle name="Obliczenia" xfId="11" builtinId="22" customBuiltin="1"/>
    <cellStyle name="Suma" xfId="17" builtinId="25" customBuiltin="1"/>
    <cellStyle name="Tekst objaśnienia" xfId="16" builtinId="53" customBuiltin="1"/>
    <cellStyle name="Tekst ostrzeżenia" xfId="14" builtinId="11" customBuiltin="1"/>
    <cellStyle name="Tytuł" xfId="1" builtinId="15" customBuiltin="1"/>
    <cellStyle name="Uwaga" xfId="15" builtinId="10" customBuiltin="1"/>
    <cellStyle name="Zły" xfId="7" builtinId="27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72BBD3-0EAD-4620-80E2-397494558730}">
  <dimension ref="A1:G77"/>
  <sheetViews>
    <sheetView showGridLines="0" tabSelected="1" topLeftCell="A61" zoomScaleNormal="100" workbookViewId="0">
      <selection activeCell="B1" sqref="A1:G77"/>
    </sheetView>
  </sheetViews>
  <sheetFormatPr defaultRowHeight="15" x14ac:dyDescent="0.25"/>
  <cols>
    <col min="1" max="1" width="4.140625" customWidth="1"/>
    <col min="2" max="2" width="13" customWidth="1"/>
    <col min="3" max="3" width="34.85546875" customWidth="1"/>
    <col min="4" max="4" width="5.5703125" bestFit="1" customWidth="1"/>
    <col min="5" max="5" width="6.42578125" customWidth="1"/>
    <col min="6" max="6" width="14" customWidth="1"/>
    <col min="7" max="7" width="13.140625" customWidth="1"/>
  </cols>
  <sheetData>
    <row r="1" spans="1:7" x14ac:dyDescent="0.25">
      <c r="A1" s="5" t="s">
        <v>153</v>
      </c>
      <c r="B1" s="5"/>
      <c r="C1" s="5"/>
      <c r="D1" s="5"/>
      <c r="E1" s="5"/>
      <c r="F1" s="53" t="s">
        <v>154</v>
      </c>
      <c r="G1" s="53"/>
    </row>
    <row r="2" spans="1:7" x14ac:dyDescent="0.25">
      <c r="A2" s="5"/>
      <c r="B2" s="5"/>
      <c r="C2" s="5"/>
      <c r="D2" s="53" t="s">
        <v>167</v>
      </c>
      <c r="E2" s="53"/>
      <c r="F2" s="53"/>
      <c r="G2" s="53"/>
    </row>
    <row r="3" spans="1:7" x14ac:dyDescent="0.25">
      <c r="A3" s="1" t="s">
        <v>155</v>
      </c>
      <c r="B3" s="1"/>
      <c r="C3" s="1"/>
      <c r="D3" s="5"/>
      <c r="E3" s="5"/>
      <c r="F3" s="5"/>
      <c r="G3" s="5"/>
    </row>
    <row r="4" spans="1:7" x14ac:dyDescent="0.25">
      <c r="A4" s="4" t="s">
        <v>156</v>
      </c>
      <c r="B4" s="4"/>
      <c r="C4" s="4"/>
      <c r="D4" s="5"/>
      <c r="E4" s="5"/>
      <c r="F4" s="5"/>
      <c r="G4" s="5"/>
    </row>
    <row r="5" spans="1:7" x14ac:dyDescent="0.25">
      <c r="A5" s="54" t="s">
        <v>157</v>
      </c>
      <c r="B5" s="54"/>
      <c r="C5" s="54"/>
      <c r="D5" s="5"/>
      <c r="E5" s="5"/>
      <c r="F5" s="5"/>
      <c r="G5" s="5"/>
    </row>
    <row r="6" spans="1:7" x14ac:dyDescent="0.25">
      <c r="A6" s="51" t="s">
        <v>156</v>
      </c>
      <c r="B6" s="51"/>
      <c r="C6" s="51"/>
      <c r="D6" s="5"/>
      <c r="E6" s="5"/>
      <c r="F6" s="5"/>
      <c r="G6" s="5"/>
    </row>
    <row r="7" spans="1:7" x14ac:dyDescent="0.25">
      <c r="A7" s="48" t="s">
        <v>158</v>
      </c>
      <c r="B7" s="48"/>
      <c r="C7" s="48"/>
      <c r="D7" s="5"/>
      <c r="E7" s="5"/>
      <c r="F7" s="5"/>
      <c r="G7" s="5"/>
    </row>
    <row r="8" spans="1:7" x14ac:dyDescent="0.25">
      <c r="A8" s="52" t="s">
        <v>159</v>
      </c>
      <c r="B8" s="52"/>
      <c r="C8" s="52"/>
      <c r="D8" s="5"/>
      <c r="E8" s="5"/>
      <c r="F8" s="5"/>
      <c r="G8" s="5"/>
    </row>
    <row r="9" spans="1:7" x14ac:dyDescent="0.25">
      <c r="A9" s="47" t="s">
        <v>160</v>
      </c>
      <c r="B9" s="47"/>
      <c r="C9" s="47"/>
      <c r="D9" s="5"/>
      <c r="E9" s="5"/>
      <c r="F9" s="5"/>
      <c r="G9" s="5"/>
    </row>
    <row r="10" spans="1:7" x14ac:dyDescent="0.25">
      <c r="A10" s="48" t="s">
        <v>161</v>
      </c>
      <c r="B10" s="48"/>
      <c r="C10" s="48"/>
      <c r="D10" s="5"/>
      <c r="E10" s="5"/>
      <c r="F10" s="5"/>
      <c r="G10" s="5"/>
    </row>
    <row r="11" spans="1:7" x14ac:dyDescent="0.25">
      <c r="A11" s="47" t="s">
        <v>160</v>
      </c>
      <c r="B11" s="47"/>
      <c r="C11" s="47"/>
      <c r="D11" s="5"/>
      <c r="E11" s="5"/>
      <c r="F11" s="5"/>
      <c r="G11" s="5"/>
    </row>
    <row r="12" spans="1:7" x14ac:dyDescent="0.25">
      <c r="A12" s="48" t="s">
        <v>162</v>
      </c>
      <c r="B12" s="48"/>
      <c r="C12" s="48"/>
      <c r="D12" s="5"/>
      <c r="E12" s="5"/>
      <c r="F12" s="5"/>
      <c r="G12" s="5"/>
    </row>
    <row r="13" spans="1:7" x14ac:dyDescent="0.25">
      <c r="A13" s="3"/>
      <c r="B13" s="3"/>
      <c r="C13" s="3"/>
    </row>
    <row r="14" spans="1:7" ht="26.25" customHeight="1" x14ac:dyDescent="0.25">
      <c r="A14" s="55" t="s">
        <v>152</v>
      </c>
      <c r="B14" s="55"/>
      <c r="C14" s="55"/>
      <c r="D14" s="55"/>
      <c r="E14" s="55"/>
      <c r="F14" s="55"/>
      <c r="G14" s="55"/>
    </row>
    <row r="15" spans="1:7" ht="33.75" customHeight="1" x14ac:dyDescent="0.25">
      <c r="A15" s="49" t="s">
        <v>168</v>
      </c>
      <c r="B15" s="49"/>
      <c r="C15" s="49"/>
      <c r="D15" s="49"/>
      <c r="E15" s="49"/>
      <c r="F15" s="49"/>
      <c r="G15" s="49"/>
    </row>
    <row r="16" spans="1:7" ht="32.25" customHeight="1" thickBot="1" x14ac:dyDescent="0.3">
      <c r="A16" s="2" t="s">
        <v>0</v>
      </c>
      <c r="B16" s="2" t="s">
        <v>1</v>
      </c>
      <c r="C16" s="2" t="s">
        <v>2</v>
      </c>
      <c r="D16" s="2" t="s">
        <v>3</v>
      </c>
      <c r="E16" s="2" t="s">
        <v>4</v>
      </c>
      <c r="F16" s="2" t="s">
        <v>5</v>
      </c>
      <c r="G16" s="2" t="s">
        <v>6</v>
      </c>
    </row>
    <row r="17" spans="1:7" ht="15.75" thickBot="1" x14ac:dyDescent="0.3">
      <c r="A17" s="6">
        <v>1</v>
      </c>
      <c r="B17" s="6"/>
      <c r="C17" s="6" t="s">
        <v>7</v>
      </c>
      <c r="D17" s="7"/>
      <c r="E17" s="8"/>
      <c r="F17" s="8"/>
      <c r="G17" s="9"/>
    </row>
    <row r="18" spans="1:7" ht="15.75" thickBot="1" x14ac:dyDescent="0.3">
      <c r="A18" s="10" t="s">
        <v>96</v>
      </c>
      <c r="B18" s="11"/>
      <c r="C18" s="11" t="s">
        <v>8</v>
      </c>
      <c r="D18" s="12"/>
      <c r="E18" s="13"/>
      <c r="F18" s="13"/>
      <c r="G18" s="14"/>
    </row>
    <row r="19" spans="1:7" ht="37.5" thickBot="1" x14ac:dyDescent="0.3">
      <c r="A19" s="15" t="s">
        <v>97</v>
      </c>
      <c r="B19" s="16"/>
      <c r="C19" s="16" t="s">
        <v>9</v>
      </c>
      <c r="D19" s="17" t="s">
        <v>10</v>
      </c>
      <c r="E19" s="17">
        <v>1</v>
      </c>
      <c r="F19" s="18"/>
      <c r="G19" s="19">
        <f>ROUND(E19*F19,2)</f>
        <v>0</v>
      </c>
    </row>
    <row r="20" spans="1:7" ht="15.75" thickBot="1" x14ac:dyDescent="0.3">
      <c r="A20" s="10" t="s">
        <v>98</v>
      </c>
      <c r="B20" s="11"/>
      <c r="C20" s="11" t="s">
        <v>11</v>
      </c>
      <c r="D20" s="20"/>
      <c r="E20" s="20"/>
      <c r="F20" s="13"/>
      <c r="G20" s="21"/>
    </row>
    <row r="21" spans="1:7" ht="37.5" thickBot="1" x14ac:dyDescent="0.3">
      <c r="A21" s="15" t="s">
        <v>99</v>
      </c>
      <c r="B21" s="16" t="s">
        <v>12</v>
      </c>
      <c r="C21" s="16" t="s">
        <v>13</v>
      </c>
      <c r="D21" s="17" t="s">
        <v>14</v>
      </c>
      <c r="E21" s="17">
        <v>0.1</v>
      </c>
      <c r="F21" s="18"/>
      <c r="G21" s="19">
        <f>ROUND(E21*F21,2)</f>
        <v>0</v>
      </c>
    </row>
    <row r="22" spans="1:7" ht="15.75" thickBot="1" x14ac:dyDescent="0.3">
      <c r="A22" s="10" t="s">
        <v>100</v>
      </c>
      <c r="B22" s="11"/>
      <c r="C22" s="11" t="s">
        <v>15</v>
      </c>
      <c r="D22" s="20"/>
      <c r="E22" s="20"/>
      <c r="F22" s="13"/>
      <c r="G22" s="22"/>
    </row>
    <row r="23" spans="1:7" ht="49.5" thickBot="1" x14ac:dyDescent="0.3">
      <c r="A23" s="23" t="s">
        <v>101</v>
      </c>
      <c r="B23" s="24" t="s">
        <v>16</v>
      </c>
      <c r="C23" s="25" t="s">
        <v>105</v>
      </c>
      <c r="D23" s="26" t="s">
        <v>17</v>
      </c>
      <c r="E23" s="26">
        <v>587</v>
      </c>
      <c r="F23" s="24"/>
      <c r="G23" s="27">
        <f>ROUND(E23*F23,2)</f>
        <v>0</v>
      </c>
    </row>
    <row r="24" spans="1:7" ht="37.5" thickBot="1" x14ac:dyDescent="0.3">
      <c r="A24" s="15" t="s">
        <v>102</v>
      </c>
      <c r="B24" s="16" t="s">
        <v>18</v>
      </c>
      <c r="C24" s="16" t="s">
        <v>19</v>
      </c>
      <c r="D24" s="17" t="s">
        <v>17</v>
      </c>
      <c r="E24" s="17">
        <v>316</v>
      </c>
      <c r="F24" s="28"/>
      <c r="G24" s="27">
        <f t="shared" ref="G24:G30" si="0">ROUND(E24*F24,2)</f>
        <v>0</v>
      </c>
    </row>
    <row r="25" spans="1:7" ht="25.5" thickBot="1" x14ac:dyDescent="0.3">
      <c r="A25" s="23" t="s">
        <v>103</v>
      </c>
      <c r="B25" s="16" t="s">
        <v>20</v>
      </c>
      <c r="C25" s="16" t="s">
        <v>21</v>
      </c>
      <c r="D25" s="17" t="s">
        <v>22</v>
      </c>
      <c r="E25" s="17">
        <v>179</v>
      </c>
      <c r="F25" s="28"/>
      <c r="G25" s="27">
        <f t="shared" si="0"/>
        <v>0</v>
      </c>
    </row>
    <row r="26" spans="1:7" ht="25.5" thickBot="1" x14ac:dyDescent="0.3">
      <c r="A26" s="15" t="s">
        <v>104</v>
      </c>
      <c r="B26" s="16" t="s">
        <v>23</v>
      </c>
      <c r="C26" s="16" t="s">
        <v>24</v>
      </c>
      <c r="D26" s="17" t="s">
        <v>22</v>
      </c>
      <c r="E26" s="17">
        <v>147</v>
      </c>
      <c r="F26" s="28"/>
      <c r="G26" s="27">
        <f t="shared" si="0"/>
        <v>0</v>
      </c>
    </row>
    <row r="27" spans="1:7" ht="25.5" thickBot="1" x14ac:dyDescent="0.3">
      <c r="A27" s="23" t="s">
        <v>106</v>
      </c>
      <c r="B27" s="16" t="s">
        <v>25</v>
      </c>
      <c r="C27" s="16" t="s">
        <v>26</v>
      </c>
      <c r="D27" s="17" t="s">
        <v>27</v>
      </c>
      <c r="E27" s="17">
        <v>36.863</v>
      </c>
      <c r="F27" s="28"/>
      <c r="G27" s="27">
        <f t="shared" si="0"/>
        <v>0</v>
      </c>
    </row>
    <row r="28" spans="1:7" ht="37.5" thickBot="1" x14ac:dyDescent="0.3">
      <c r="A28" s="15" t="s">
        <v>108</v>
      </c>
      <c r="B28" s="24" t="s">
        <v>28</v>
      </c>
      <c r="C28" s="25" t="s">
        <v>107</v>
      </c>
      <c r="D28" s="26" t="s">
        <v>27</v>
      </c>
      <c r="E28" s="26">
        <v>36.863</v>
      </c>
      <c r="F28" s="24"/>
      <c r="G28" s="27">
        <f t="shared" si="0"/>
        <v>0</v>
      </c>
    </row>
    <row r="29" spans="1:7" ht="37.5" thickBot="1" x14ac:dyDescent="0.3">
      <c r="A29" s="23" t="s">
        <v>109</v>
      </c>
      <c r="B29" s="16" t="s">
        <v>29</v>
      </c>
      <c r="C29" s="16" t="s">
        <v>30</v>
      </c>
      <c r="D29" s="17" t="s">
        <v>31</v>
      </c>
      <c r="E29" s="17">
        <v>16</v>
      </c>
      <c r="F29" s="28"/>
      <c r="G29" s="27">
        <f t="shared" si="0"/>
        <v>0</v>
      </c>
    </row>
    <row r="30" spans="1:7" ht="25.5" thickBot="1" x14ac:dyDescent="0.3">
      <c r="A30" s="15" t="s">
        <v>110</v>
      </c>
      <c r="B30" s="16" t="s">
        <v>32</v>
      </c>
      <c r="C30" s="16" t="s">
        <v>33</v>
      </c>
      <c r="D30" s="17" t="s">
        <v>31</v>
      </c>
      <c r="E30" s="17">
        <v>23</v>
      </c>
      <c r="F30" s="28"/>
      <c r="G30" s="27">
        <f t="shared" si="0"/>
        <v>0</v>
      </c>
    </row>
    <row r="31" spans="1:7" ht="15.75" thickBot="1" x14ac:dyDescent="0.3">
      <c r="A31" s="10" t="s">
        <v>111</v>
      </c>
      <c r="B31" s="11"/>
      <c r="C31" s="11" t="s">
        <v>34</v>
      </c>
      <c r="D31" s="20"/>
      <c r="E31" s="20"/>
      <c r="F31" s="13"/>
      <c r="G31" s="22"/>
    </row>
    <row r="32" spans="1:7" ht="25.5" thickBot="1" x14ac:dyDescent="0.3">
      <c r="A32" s="15" t="s">
        <v>112</v>
      </c>
      <c r="B32" s="16" t="s">
        <v>35</v>
      </c>
      <c r="C32" s="16" t="s">
        <v>36</v>
      </c>
      <c r="D32" s="17" t="s">
        <v>17</v>
      </c>
      <c r="E32" s="17">
        <v>549</v>
      </c>
      <c r="F32" s="28"/>
      <c r="G32" s="19">
        <f>ROUND(E32*F32,2)</f>
        <v>0</v>
      </c>
    </row>
    <row r="33" spans="1:7" ht="25.5" thickBot="1" x14ac:dyDescent="0.3">
      <c r="A33" s="15" t="s">
        <v>113</v>
      </c>
      <c r="B33" s="16" t="s">
        <v>37</v>
      </c>
      <c r="C33" s="16" t="s">
        <v>38</v>
      </c>
      <c r="D33" s="17" t="s">
        <v>17</v>
      </c>
      <c r="E33" s="17">
        <v>549</v>
      </c>
      <c r="F33" s="28"/>
      <c r="G33" s="19">
        <f t="shared" ref="G33:G34" si="1">ROUND(E33*F33,2)</f>
        <v>0</v>
      </c>
    </row>
    <row r="34" spans="1:7" ht="73.5" thickBot="1" x14ac:dyDescent="0.3">
      <c r="A34" s="23" t="s">
        <v>114</v>
      </c>
      <c r="B34" s="24" t="s">
        <v>39</v>
      </c>
      <c r="C34" s="25" t="s">
        <v>116</v>
      </c>
      <c r="D34" s="26" t="s">
        <v>17</v>
      </c>
      <c r="E34" s="26">
        <v>549</v>
      </c>
      <c r="F34" s="24"/>
      <c r="G34" s="19">
        <f t="shared" si="1"/>
        <v>0</v>
      </c>
    </row>
    <row r="35" spans="1:7" ht="15.75" thickBot="1" x14ac:dyDescent="0.3">
      <c r="A35" s="10" t="s">
        <v>115</v>
      </c>
      <c r="B35" s="11"/>
      <c r="C35" s="11" t="s">
        <v>40</v>
      </c>
      <c r="D35" s="20"/>
      <c r="E35" s="20"/>
      <c r="F35" s="13"/>
      <c r="G35" s="22"/>
    </row>
    <row r="36" spans="1:7" ht="49.5" thickBot="1" x14ac:dyDescent="0.3">
      <c r="A36" s="15" t="s">
        <v>117</v>
      </c>
      <c r="B36" s="16" t="s">
        <v>41</v>
      </c>
      <c r="C36" s="16" t="s">
        <v>42</v>
      </c>
      <c r="D36" s="17" t="s">
        <v>22</v>
      </c>
      <c r="E36" s="17">
        <v>29</v>
      </c>
      <c r="F36" s="28"/>
      <c r="G36" s="19">
        <f>ROUND(E36*F36,2)</f>
        <v>0</v>
      </c>
    </row>
    <row r="37" spans="1:7" ht="49.5" thickBot="1" x14ac:dyDescent="0.3">
      <c r="A37" s="15" t="s">
        <v>118</v>
      </c>
      <c r="B37" s="16" t="s">
        <v>43</v>
      </c>
      <c r="C37" s="16" t="s">
        <v>44</v>
      </c>
      <c r="D37" s="17" t="s">
        <v>22</v>
      </c>
      <c r="E37" s="17">
        <v>199</v>
      </c>
      <c r="F37" s="28"/>
      <c r="G37" s="19">
        <f t="shared" ref="G37:G38" si="2">ROUND(E37*F37,2)</f>
        <v>0</v>
      </c>
    </row>
    <row r="38" spans="1:7" ht="37.5" thickBot="1" x14ac:dyDescent="0.3">
      <c r="A38" s="15" t="s">
        <v>119</v>
      </c>
      <c r="B38" s="16" t="s">
        <v>45</v>
      </c>
      <c r="C38" s="16" t="s">
        <v>46</v>
      </c>
      <c r="D38" s="17" t="s">
        <v>22</v>
      </c>
      <c r="E38" s="17">
        <v>147</v>
      </c>
      <c r="F38" s="28"/>
      <c r="G38" s="19">
        <f t="shared" si="2"/>
        <v>0</v>
      </c>
    </row>
    <row r="39" spans="1:7" ht="15.75" thickBot="1" x14ac:dyDescent="0.3">
      <c r="A39" s="10" t="s">
        <v>120</v>
      </c>
      <c r="B39" s="11"/>
      <c r="C39" s="11" t="s">
        <v>47</v>
      </c>
      <c r="D39" s="20"/>
      <c r="E39" s="20"/>
      <c r="F39" s="13"/>
      <c r="G39" s="22"/>
    </row>
    <row r="40" spans="1:7" ht="37.5" thickBot="1" x14ac:dyDescent="0.3">
      <c r="A40" s="15" t="s">
        <v>122</v>
      </c>
      <c r="B40" s="16" t="s">
        <v>48</v>
      </c>
      <c r="C40" s="16" t="s">
        <v>49</v>
      </c>
      <c r="D40" s="17" t="s">
        <v>17</v>
      </c>
      <c r="E40" s="17">
        <v>26</v>
      </c>
      <c r="F40" s="28"/>
      <c r="G40" s="19">
        <f>ROUND(E40*F40,2)</f>
        <v>0</v>
      </c>
    </row>
    <row r="41" spans="1:7" ht="49.5" thickBot="1" x14ac:dyDescent="0.3">
      <c r="A41" s="15" t="s">
        <v>121</v>
      </c>
      <c r="B41" s="16" t="s">
        <v>50</v>
      </c>
      <c r="C41" s="16" t="s">
        <v>51</v>
      </c>
      <c r="D41" s="17" t="s">
        <v>17</v>
      </c>
      <c r="E41" s="17">
        <v>26</v>
      </c>
      <c r="F41" s="28"/>
      <c r="G41" s="19">
        <f>ROUND(E41*F41,2)</f>
        <v>0</v>
      </c>
    </row>
    <row r="42" spans="1:7" ht="15.75" thickBot="1" x14ac:dyDescent="0.3">
      <c r="A42" s="10" t="s">
        <v>123</v>
      </c>
      <c r="B42" s="11"/>
      <c r="C42" s="11" t="s">
        <v>52</v>
      </c>
      <c r="D42" s="20"/>
      <c r="E42" s="20"/>
      <c r="F42" s="13"/>
      <c r="G42" s="22"/>
    </row>
    <row r="43" spans="1:7" ht="43.5" customHeight="1" thickBot="1" x14ac:dyDescent="0.3">
      <c r="A43" s="15" t="s">
        <v>124</v>
      </c>
      <c r="B43" s="16" t="s">
        <v>48</v>
      </c>
      <c r="C43" s="16" t="s">
        <v>49</v>
      </c>
      <c r="D43" s="17" t="s">
        <v>17</v>
      </c>
      <c r="E43" s="17">
        <v>349</v>
      </c>
      <c r="F43" s="28"/>
      <c r="G43" s="19">
        <f>ROUND(E43*F43,2)</f>
        <v>0</v>
      </c>
    </row>
    <row r="44" spans="1:7" ht="52.5" customHeight="1" thickBot="1" x14ac:dyDescent="0.3">
      <c r="A44" s="15" t="s">
        <v>125</v>
      </c>
      <c r="B44" s="16" t="s">
        <v>50</v>
      </c>
      <c r="C44" s="16" t="s">
        <v>53</v>
      </c>
      <c r="D44" s="17" t="s">
        <v>17</v>
      </c>
      <c r="E44" s="17">
        <v>349</v>
      </c>
      <c r="F44" s="28"/>
      <c r="G44" s="19">
        <f t="shared" ref="G44:G45" si="3">ROUND(E44*F44,2)</f>
        <v>0</v>
      </c>
    </row>
    <row r="45" spans="1:7" ht="25.5" thickBot="1" x14ac:dyDescent="0.3">
      <c r="A45" s="15" t="s">
        <v>126</v>
      </c>
      <c r="B45" s="16" t="s">
        <v>50</v>
      </c>
      <c r="C45" s="16" t="s">
        <v>54</v>
      </c>
      <c r="D45" s="17" t="s">
        <v>17</v>
      </c>
      <c r="E45" s="17">
        <v>20</v>
      </c>
      <c r="F45" s="28"/>
      <c r="G45" s="19">
        <f t="shared" si="3"/>
        <v>0</v>
      </c>
    </row>
    <row r="46" spans="1:7" ht="15.75" thickBot="1" x14ac:dyDescent="0.3">
      <c r="A46" s="10" t="s">
        <v>127</v>
      </c>
      <c r="B46" s="11"/>
      <c r="C46" s="11" t="s">
        <v>55</v>
      </c>
      <c r="D46" s="20"/>
      <c r="E46" s="20"/>
      <c r="F46" s="13"/>
      <c r="G46" s="22"/>
    </row>
    <row r="47" spans="1:7" ht="61.5" thickBot="1" x14ac:dyDescent="0.3">
      <c r="A47" s="23" t="s">
        <v>128</v>
      </c>
      <c r="B47" s="24" t="s">
        <v>56</v>
      </c>
      <c r="C47" s="25" t="s">
        <v>57</v>
      </c>
      <c r="D47" s="26" t="s">
        <v>17</v>
      </c>
      <c r="E47" s="26">
        <v>16</v>
      </c>
      <c r="F47" s="24"/>
      <c r="G47" s="27">
        <f>ROUND(E47*F47,2)</f>
        <v>0</v>
      </c>
    </row>
    <row r="48" spans="1:7" ht="41.25" customHeight="1" thickBot="1" x14ac:dyDescent="0.3">
      <c r="A48" s="15" t="s">
        <v>129</v>
      </c>
      <c r="B48" s="16" t="s">
        <v>59</v>
      </c>
      <c r="C48" s="16" t="s">
        <v>60</v>
      </c>
      <c r="D48" s="17" t="s">
        <v>17</v>
      </c>
      <c r="E48" s="17">
        <v>16</v>
      </c>
      <c r="F48" s="28"/>
      <c r="G48" s="27">
        <f t="shared" ref="G48:G49" si="4">ROUND(E48*F48,2)</f>
        <v>0</v>
      </c>
    </row>
    <row r="49" spans="1:7" ht="49.5" thickBot="1" x14ac:dyDescent="0.3">
      <c r="A49" s="15" t="s">
        <v>130</v>
      </c>
      <c r="B49" s="16" t="s">
        <v>61</v>
      </c>
      <c r="C49" s="16" t="s">
        <v>62</v>
      </c>
      <c r="D49" s="17" t="s">
        <v>17</v>
      </c>
      <c r="E49" s="17">
        <v>16</v>
      </c>
      <c r="F49" s="28"/>
      <c r="G49" s="27">
        <f t="shared" si="4"/>
        <v>0</v>
      </c>
    </row>
    <row r="50" spans="1:7" ht="15.75" thickBot="1" x14ac:dyDescent="0.3">
      <c r="A50" s="10" t="s">
        <v>131</v>
      </c>
      <c r="B50" s="11"/>
      <c r="C50" s="11" t="s">
        <v>63</v>
      </c>
      <c r="D50" s="20"/>
      <c r="E50" s="20"/>
      <c r="F50" s="13"/>
      <c r="G50" s="22"/>
    </row>
    <row r="51" spans="1:7" ht="60.75" x14ac:dyDescent="0.25">
      <c r="A51" s="56" t="s">
        <v>132</v>
      </c>
      <c r="B51" s="58" t="s">
        <v>56</v>
      </c>
      <c r="C51" s="25" t="s">
        <v>57</v>
      </c>
      <c r="D51" s="60" t="s">
        <v>17</v>
      </c>
      <c r="E51" s="60">
        <v>64</v>
      </c>
      <c r="F51" s="62"/>
      <c r="G51" s="64">
        <f>ROUND(E51*F51,2)</f>
        <v>0</v>
      </c>
    </row>
    <row r="52" spans="1:7" ht="15.75" thickBot="1" x14ac:dyDescent="0.3">
      <c r="A52" s="57"/>
      <c r="B52" s="59"/>
      <c r="C52" s="30" t="s">
        <v>58</v>
      </c>
      <c r="D52" s="61"/>
      <c r="E52" s="61"/>
      <c r="F52" s="63"/>
      <c r="G52" s="65"/>
    </row>
    <row r="53" spans="1:7" ht="42" customHeight="1" thickBot="1" x14ac:dyDescent="0.3">
      <c r="A53" s="15" t="s">
        <v>133</v>
      </c>
      <c r="B53" s="16" t="s">
        <v>59</v>
      </c>
      <c r="C53" s="16" t="s">
        <v>60</v>
      </c>
      <c r="D53" s="17" t="s">
        <v>17</v>
      </c>
      <c r="E53" s="17">
        <v>64</v>
      </c>
      <c r="F53" s="28"/>
      <c r="G53" s="31">
        <f>ROUND(E53*F53,2)</f>
        <v>0</v>
      </c>
    </row>
    <row r="54" spans="1:7" ht="41.25" customHeight="1" thickBot="1" x14ac:dyDescent="0.3">
      <c r="A54" s="15" t="s">
        <v>134</v>
      </c>
      <c r="B54" s="16" t="s">
        <v>64</v>
      </c>
      <c r="C54" s="16" t="s">
        <v>65</v>
      </c>
      <c r="D54" s="17" t="s">
        <v>17</v>
      </c>
      <c r="E54" s="17">
        <v>64</v>
      </c>
      <c r="F54" s="28"/>
      <c r="G54" s="31">
        <f>ROUND(E54*F54,2)</f>
        <v>0</v>
      </c>
    </row>
    <row r="55" spans="1:7" ht="25.5" thickBot="1" x14ac:dyDescent="0.3">
      <c r="A55" s="10" t="s">
        <v>135</v>
      </c>
      <c r="B55" s="11"/>
      <c r="C55" s="11" t="s">
        <v>66</v>
      </c>
      <c r="D55" s="20"/>
      <c r="E55" s="20"/>
      <c r="F55" s="13"/>
      <c r="G55" s="22"/>
    </row>
    <row r="56" spans="1:7" ht="29.25" customHeight="1" thickBot="1" x14ac:dyDescent="0.3">
      <c r="A56" s="15" t="s">
        <v>136</v>
      </c>
      <c r="B56" s="16" t="s">
        <v>67</v>
      </c>
      <c r="C56" s="16" t="s">
        <v>68</v>
      </c>
      <c r="D56" s="17" t="s">
        <v>31</v>
      </c>
      <c r="E56" s="17">
        <v>13</v>
      </c>
      <c r="F56" s="28"/>
      <c r="G56" s="19">
        <f>ROUND(E56*F56,2)</f>
        <v>0</v>
      </c>
    </row>
    <row r="57" spans="1:7" ht="30.75" customHeight="1" thickBot="1" x14ac:dyDescent="0.3">
      <c r="A57" s="15" t="s">
        <v>137</v>
      </c>
      <c r="B57" s="16" t="s">
        <v>69</v>
      </c>
      <c r="C57" s="16" t="s">
        <v>70</v>
      </c>
      <c r="D57" s="17" t="s">
        <v>31</v>
      </c>
      <c r="E57" s="17">
        <v>18</v>
      </c>
      <c r="F57" s="28"/>
      <c r="G57" s="19">
        <f t="shared" ref="G57:G60" si="5">ROUND(E57*F57,2)</f>
        <v>0</v>
      </c>
    </row>
    <row r="58" spans="1:7" ht="25.5" thickBot="1" x14ac:dyDescent="0.3">
      <c r="A58" s="15" t="s">
        <v>138</v>
      </c>
      <c r="B58" s="16" t="s">
        <v>71</v>
      </c>
      <c r="C58" s="16" t="s">
        <v>72</v>
      </c>
      <c r="D58" s="17" t="s">
        <v>31</v>
      </c>
      <c r="E58" s="17">
        <v>2</v>
      </c>
      <c r="F58" s="28"/>
      <c r="G58" s="19">
        <f t="shared" si="5"/>
        <v>0</v>
      </c>
    </row>
    <row r="59" spans="1:7" ht="25.5" thickBot="1" x14ac:dyDescent="0.3">
      <c r="A59" s="15" t="s">
        <v>139</v>
      </c>
      <c r="B59" s="16" t="s">
        <v>73</v>
      </c>
      <c r="C59" s="16" t="s">
        <v>74</v>
      </c>
      <c r="D59" s="17" t="s">
        <v>75</v>
      </c>
      <c r="E59" s="17">
        <v>4</v>
      </c>
      <c r="F59" s="18"/>
      <c r="G59" s="19">
        <f t="shared" si="5"/>
        <v>0</v>
      </c>
    </row>
    <row r="60" spans="1:7" ht="53.25" customHeight="1" thickBot="1" x14ac:dyDescent="0.3">
      <c r="A60" s="15" t="s">
        <v>140</v>
      </c>
      <c r="B60" s="16" t="s">
        <v>76</v>
      </c>
      <c r="C60" s="16" t="s">
        <v>77</v>
      </c>
      <c r="D60" s="17" t="s">
        <v>17</v>
      </c>
      <c r="E60" s="17">
        <v>37.9</v>
      </c>
      <c r="F60" s="28"/>
      <c r="G60" s="19">
        <f t="shared" si="5"/>
        <v>0</v>
      </c>
    </row>
    <row r="61" spans="1:7" ht="42.75" customHeight="1" thickBot="1" x14ac:dyDescent="0.3">
      <c r="A61" s="15" t="s">
        <v>141</v>
      </c>
      <c r="B61" s="16" t="s">
        <v>78</v>
      </c>
      <c r="C61" s="16" t="s">
        <v>79</v>
      </c>
      <c r="D61" s="17" t="s">
        <v>17</v>
      </c>
      <c r="E61" s="17">
        <v>16</v>
      </c>
      <c r="F61" s="28"/>
      <c r="G61" s="19">
        <f>ROUND(E61*F61,2)</f>
        <v>0</v>
      </c>
    </row>
    <row r="62" spans="1:7" ht="25.5" thickBot="1" x14ac:dyDescent="0.3">
      <c r="A62" s="10" t="s">
        <v>142</v>
      </c>
      <c r="B62" s="11"/>
      <c r="C62" s="11" t="s">
        <v>80</v>
      </c>
      <c r="D62" s="20"/>
      <c r="E62" s="20"/>
      <c r="F62" s="13"/>
      <c r="G62" s="22"/>
    </row>
    <row r="63" spans="1:7" ht="37.5" thickBot="1" x14ac:dyDescent="0.3">
      <c r="A63" s="15" t="s">
        <v>143</v>
      </c>
      <c r="B63" s="16" t="s">
        <v>81</v>
      </c>
      <c r="C63" s="16" t="s">
        <v>82</v>
      </c>
      <c r="D63" s="17" t="s">
        <v>31</v>
      </c>
      <c r="E63" s="17">
        <v>8</v>
      </c>
      <c r="F63" s="28"/>
      <c r="G63" s="19">
        <f>ROUND(E63*F63,2)</f>
        <v>0</v>
      </c>
    </row>
    <row r="64" spans="1:7" ht="44.25" customHeight="1" thickBot="1" x14ac:dyDescent="0.3">
      <c r="A64" s="15" t="s">
        <v>144</v>
      </c>
      <c r="B64" s="16" t="s">
        <v>83</v>
      </c>
      <c r="C64" s="16" t="s">
        <v>84</v>
      </c>
      <c r="D64" s="17" t="s">
        <v>31</v>
      </c>
      <c r="E64" s="17">
        <v>11</v>
      </c>
      <c r="F64" s="28"/>
      <c r="G64" s="19">
        <f t="shared" ref="G64:G65" si="6">ROUND(E64*F64,2)</f>
        <v>0</v>
      </c>
    </row>
    <row r="65" spans="1:7" ht="37.5" thickBot="1" x14ac:dyDescent="0.3">
      <c r="A65" s="15" t="s">
        <v>145</v>
      </c>
      <c r="B65" s="16" t="s">
        <v>85</v>
      </c>
      <c r="C65" s="16" t="s">
        <v>86</v>
      </c>
      <c r="D65" s="17" t="s">
        <v>31</v>
      </c>
      <c r="E65" s="17">
        <v>7</v>
      </c>
      <c r="F65" s="18"/>
      <c r="G65" s="19">
        <f t="shared" si="6"/>
        <v>0</v>
      </c>
    </row>
    <row r="66" spans="1:7" ht="25.5" thickBot="1" x14ac:dyDescent="0.3">
      <c r="A66" s="10" t="s">
        <v>146</v>
      </c>
      <c r="B66" s="11"/>
      <c r="C66" s="11" t="s">
        <v>87</v>
      </c>
      <c r="D66" s="20"/>
      <c r="E66" s="20"/>
      <c r="F66" s="13"/>
      <c r="G66" s="22"/>
    </row>
    <row r="67" spans="1:7" ht="61.5" thickBot="1" x14ac:dyDescent="0.3">
      <c r="A67" s="15" t="s">
        <v>147</v>
      </c>
      <c r="B67" s="16" t="s">
        <v>88</v>
      </c>
      <c r="C67" s="16" t="s">
        <v>89</v>
      </c>
      <c r="D67" s="17" t="s">
        <v>17</v>
      </c>
      <c r="E67" s="17">
        <v>108.9</v>
      </c>
      <c r="F67" s="28"/>
      <c r="G67" s="19">
        <f>ROUND(E67*F67,2)</f>
        <v>0</v>
      </c>
    </row>
    <row r="68" spans="1:7" ht="15.75" thickBot="1" x14ac:dyDescent="0.3">
      <c r="A68" s="6">
        <v>2</v>
      </c>
      <c r="B68" s="32"/>
      <c r="C68" s="32" t="s">
        <v>90</v>
      </c>
      <c r="D68" s="33"/>
      <c r="E68" s="33"/>
      <c r="F68" s="34"/>
      <c r="G68" s="35"/>
    </row>
    <row r="69" spans="1:7" ht="15.75" thickBot="1" x14ac:dyDescent="0.3">
      <c r="A69" s="10" t="s">
        <v>148</v>
      </c>
      <c r="B69" s="11"/>
      <c r="C69" s="11" t="s">
        <v>15</v>
      </c>
      <c r="D69" s="20"/>
      <c r="E69" s="20"/>
      <c r="F69" s="13"/>
      <c r="G69" s="22"/>
    </row>
    <row r="70" spans="1:7" ht="41.25" customHeight="1" thickBot="1" x14ac:dyDescent="0.3">
      <c r="A70" s="15" t="s">
        <v>149</v>
      </c>
      <c r="B70" s="16" t="s">
        <v>91</v>
      </c>
      <c r="C70" s="16" t="s">
        <v>92</v>
      </c>
      <c r="D70" s="17" t="s">
        <v>31</v>
      </c>
      <c r="E70" s="17">
        <v>6</v>
      </c>
      <c r="F70" s="36"/>
      <c r="G70" s="19">
        <f>ROUND(E70*F70,2)</f>
        <v>0</v>
      </c>
    </row>
    <row r="71" spans="1:7" ht="15.75" thickBot="1" x14ac:dyDescent="0.3">
      <c r="A71" s="10" t="s">
        <v>150</v>
      </c>
      <c r="B71" s="11"/>
      <c r="C71" s="11" t="s">
        <v>93</v>
      </c>
      <c r="D71" s="20"/>
      <c r="E71" s="20"/>
      <c r="F71" s="13"/>
      <c r="G71" s="22"/>
    </row>
    <row r="72" spans="1:7" ht="30.75" customHeight="1" thickBot="1" x14ac:dyDescent="0.3">
      <c r="A72" s="15" t="s">
        <v>151</v>
      </c>
      <c r="B72" s="16" t="s">
        <v>94</v>
      </c>
      <c r="C72" s="16" t="s">
        <v>95</v>
      </c>
      <c r="D72" s="17" t="s">
        <v>31</v>
      </c>
      <c r="E72" s="17">
        <v>2</v>
      </c>
      <c r="F72" s="37"/>
      <c r="G72" s="29">
        <f>ROUND(E72*F72,2)</f>
        <v>0</v>
      </c>
    </row>
    <row r="73" spans="1:7" ht="24.75" customHeight="1" thickBot="1" x14ac:dyDescent="0.3">
      <c r="A73" s="38"/>
      <c r="B73" s="39"/>
      <c r="C73" s="39"/>
      <c r="D73" s="39"/>
      <c r="E73" s="39"/>
      <c r="F73" s="40" t="s">
        <v>163</v>
      </c>
      <c r="G73" s="41">
        <f>SUM(G19:G72)</f>
        <v>0</v>
      </c>
    </row>
    <row r="74" spans="1:7" ht="25.5" customHeight="1" thickBot="1" x14ac:dyDescent="0.3">
      <c r="A74" s="42"/>
      <c r="B74" s="43"/>
      <c r="C74" s="39"/>
      <c r="D74" s="39"/>
      <c r="E74" s="39"/>
      <c r="F74" s="40" t="s">
        <v>164</v>
      </c>
      <c r="G74" s="41">
        <f>ROUND(G73*23%,2)</f>
        <v>0</v>
      </c>
    </row>
    <row r="75" spans="1:7" ht="20.25" customHeight="1" thickBot="1" x14ac:dyDescent="0.3">
      <c r="A75" s="44"/>
      <c r="B75" s="43"/>
      <c r="C75" s="39"/>
      <c r="D75" s="39"/>
      <c r="E75" s="39"/>
      <c r="F75" s="40" t="s">
        <v>165</v>
      </c>
      <c r="G75" s="41">
        <f>G73+G74</f>
        <v>0</v>
      </c>
    </row>
    <row r="76" spans="1:7" ht="16.5" customHeight="1" x14ac:dyDescent="0.25">
      <c r="A76" s="45"/>
      <c r="B76" s="46"/>
      <c r="C76" s="39"/>
      <c r="D76" s="39"/>
      <c r="E76" s="39"/>
      <c r="F76" s="39"/>
      <c r="G76" s="39"/>
    </row>
    <row r="77" spans="1:7" ht="31.5" customHeight="1" x14ac:dyDescent="0.25">
      <c r="A77" s="50" t="s">
        <v>166</v>
      </c>
      <c r="B77" s="50"/>
      <c r="C77" s="50"/>
      <c r="D77" s="50"/>
      <c r="E77" s="50"/>
      <c r="F77" s="50"/>
      <c r="G77" s="50"/>
    </row>
  </sheetData>
  <mergeCells count="19">
    <mergeCell ref="F1:G1"/>
    <mergeCell ref="A5:C5"/>
    <mergeCell ref="D2:G2"/>
    <mergeCell ref="A14:G14"/>
    <mergeCell ref="A51:A52"/>
    <mergeCell ref="B51:B52"/>
    <mergeCell ref="D51:D52"/>
    <mergeCell ref="E51:E52"/>
    <mergeCell ref="F51:F52"/>
    <mergeCell ref="G51:G52"/>
    <mergeCell ref="A11:C11"/>
    <mergeCell ref="A12:C12"/>
    <mergeCell ref="A15:G15"/>
    <mergeCell ref="A77:G77"/>
    <mergeCell ref="A6:C6"/>
    <mergeCell ref="A7:C7"/>
    <mergeCell ref="A8:C8"/>
    <mergeCell ref="A9:C9"/>
    <mergeCell ref="A10:C10"/>
  </mergeCells>
  <printOptions horizontalCentered="1"/>
  <pageMargins left="0.35433070866141736" right="0.35433070866141736" top="0.98425196850393704" bottom="0.98425196850393704" header="0.51181102362204722" footer="0.5118110236220472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kosztorys ofertowy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Kosztorys - Sulejówek Rondo</dc:title>
  <cp:lastModifiedBy>Mariola</cp:lastModifiedBy>
  <cp:lastPrinted>2026-03-23T13:26:39Z</cp:lastPrinted>
  <dcterms:created xsi:type="dcterms:W3CDTF">2025-12-22T17:33:05Z</dcterms:created>
  <dcterms:modified xsi:type="dcterms:W3CDTF">2026-03-23T13:27:42Z</dcterms:modified>
</cp:coreProperties>
</file>