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Y:\POSTĘPOWANIA PZP\ZAMÓWIENIA PZP - POSTĘPOWANIA - PRZETARGI 2026\DZ-271-1-28-TP-2026 -Gaz\28.5 SWZ\"/>
    </mc:Choice>
  </mc:AlternateContent>
  <xr:revisionPtr revIDLastSave="0" documentId="13_ncr:1_{0CBECE9A-9389-4CAF-A1EA-40BA93B3005F}" xr6:coauthVersionLast="47" xr6:coauthVersionMax="47" xr10:uidLastSave="{00000000-0000-0000-0000-000000000000}"/>
  <bookViews>
    <workbookView xWindow="29955" yWindow="1320" windowWidth="23925" windowHeight="13695" activeTab="1" xr2:uid="{00000000-000D-0000-FFFF-FFFF00000000}"/>
  </bookViews>
  <sheets>
    <sheet name="załącznik 1A" sheetId="1" r:id="rId1"/>
    <sheet name="załącznik 1B" sheetId="4" r:id="rId2"/>
  </sheets>
  <definedNames>
    <definedName name="_xlnm.Print_Area" localSheetId="0">'załącznik 1A'!$A$1:$H$50</definedName>
    <definedName name="_xlnm.Print_Area" localSheetId="1">'załącznik 1B'!$A$1:$AH$10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10" i="4" l="1"/>
  <c r="AH9" i="4"/>
  <c r="AH8" i="4"/>
  <c r="AH7" i="4"/>
  <c r="AH6" i="4"/>
  <c r="AH5" i="4"/>
  <c r="F44" i="1"/>
  <c r="H44" i="1" s="1"/>
  <c r="F43" i="1"/>
  <c r="H43" i="1" s="1"/>
  <c r="F42" i="1"/>
  <c r="H42" i="1" s="1"/>
  <c r="F41" i="1"/>
  <c r="H41" i="1" s="1"/>
  <c r="F37" i="1"/>
  <c r="H37" i="1" s="1"/>
  <c r="F36" i="1"/>
  <c r="H36" i="1" s="1"/>
  <c r="F35" i="1"/>
  <c r="H35" i="1" s="1"/>
  <c r="F34" i="1"/>
  <c r="F30" i="1"/>
  <c r="H30" i="1" s="1"/>
  <c r="F29" i="1"/>
  <c r="H29" i="1" s="1"/>
  <c r="F28" i="1"/>
  <c r="H28" i="1" s="1"/>
  <c r="F27" i="1"/>
  <c r="F23" i="1"/>
  <c r="H23" i="1" s="1"/>
  <c r="F22" i="1"/>
  <c r="H22" i="1" s="1"/>
  <c r="F21" i="1"/>
  <c r="H21" i="1" s="1"/>
  <c r="F20" i="1"/>
  <c r="F16" i="1"/>
  <c r="H16" i="1" s="1"/>
  <c r="F15" i="1"/>
  <c r="H15" i="1" s="1"/>
  <c r="F14" i="1"/>
  <c r="H14" i="1" s="1"/>
  <c r="F13" i="1"/>
  <c r="F9" i="1"/>
  <c r="H9" i="1" s="1"/>
  <c r="F8" i="1"/>
  <c r="H8" i="1" s="1"/>
  <c r="F7" i="1"/>
  <c r="H7" i="1" s="1"/>
  <c r="F6" i="1"/>
  <c r="F45" i="1" l="1"/>
  <c r="H45" i="1"/>
  <c r="F38" i="1"/>
  <c r="F31" i="1"/>
  <c r="F24" i="1"/>
  <c r="F10" i="1"/>
  <c r="F17" i="1"/>
  <c r="H6" i="1"/>
  <c r="H10" i="1" s="1"/>
  <c r="H13" i="1"/>
  <c r="H17" i="1" s="1"/>
  <c r="H20" i="1"/>
  <c r="H24" i="1" s="1"/>
  <c r="H27" i="1"/>
  <c r="H31" i="1" s="1"/>
  <c r="H34" i="1"/>
  <c r="H38" i="1" s="1"/>
  <c r="H46" i="1" l="1"/>
</calcChain>
</file>

<file path=xl/sharedStrings.xml><?xml version="1.0" encoding="utf-8"?>
<sst xmlns="http://schemas.openxmlformats.org/spreadsheetml/2006/main" count="321" uniqueCount="120">
  <si>
    <t>kWh</t>
  </si>
  <si>
    <t>miesiąc</t>
  </si>
  <si>
    <t xml:space="preserve">Jednostka miary </t>
  </si>
  <si>
    <t>Ilość jednostek</t>
  </si>
  <si>
    <t>Wartość netto [kol.3xkol.4]</t>
  </si>
  <si>
    <t>VAT [%]</t>
  </si>
  <si>
    <t>Opłata abonamentowa</t>
  </si>
  <si>
    <t>Opłata dystrybucyjna zmienna</t>
  </si>
  <si>
    <t>Opłata dystrybucyjna stała</t>
  </si>
  <si>
    <t>x</t>
  </si>
  <si>
    <t xml:space="preserve">Miejsce dostawy i odbioru paliwa gazowego ul. Krakowska 31 - punkt poboru: Kuchnia </t>
  </si>
  <si>
    <t>1.</t>
  </si>
  <si>
    <t>2.</t>
  </si>
  <si>
    <t>3.</t>
  </si>
  <si>
    <t>4.</t>
  </si>
  <si>
    <t>5.</t>
  </si>
  <si>
    <t>6.</t>
  </si>
  <si>
    <t>7.</t>
  </si>
  <si>
    <t xml:space="preserve">Miejsce dostawy i odbioru paliwa gazowego ul. Krakowska 31 - punkt poboru: Pompa ciepła </t>
  </si>
  <si>
    <t>Cena ofertowa brutto (łączna kwota za wszystkie miejsca dostawy i odbioru paliwa gazowego)</t>
  </si>
  <si>
    <t>…………………………………..………………………………………….</t>
  </si>
  <si>
    <t>Lp.</t>
  </si>
  <si>
    <t>Suma poz. 1 - 4</t>
  </si>
  <si>
    <t>Wartość brutto [(kol.5xkol.6) + kol.5]</t>
  </si>
  <si>
    <t>…………………………………………………….</t>
  </si>
  <si>
    <t>Paliwo gazowe</t>
  </si>
  <si>
    <t>Opłata dystrybucyjna stała (b*h)</t>
  </si>
  <si>
    <t>Cena jednostkowa netto [zł/j.m] - [dopuszcza się podanie cen do 5 miejsc po przecinku]</t>
  </si>
  <si>
    <t>LP</t>
  </si>
  <si>
    <t>Dane OSD</t>
  </si>
  <si>
    <t>Nazwa Obecnego Sprzedawcy</t>
  </si>
  <si>
    <t>Zmiana Sprzedawcy</t>
  </si>
  <si>
    <t>Okres obowiązywania obecnej umowy sprzedażowej/okres wypowiedzenia</t>
  </si>
  <si>
    <t>Płatnik podatku akcyzowego</t>
  </si>
  <si>
    <t>Czas trwania zamówienia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</si>
  <si>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</si>
  <si>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</si>
  <si>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</si>
  <si>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</si>
  <si>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</si>
  <si>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</si>
  <si>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</si>
  <si>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</si>
  <si>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</si>
  <si>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</si>
  <si>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</si>
  <si>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</si>
  <si>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Szacunowe zapotrzebowanie na paliwo gazowe na 12 miesięcy (kWh)</t>
  </si>
  <si>
    <t>Adres</t>
  </si>
  <si>
    <t>Kod</t>
  </si>
  <si>
    <t>Miejscowość</t>
  </si>
  <si>
    <t>NIP/REGON</t>
  </si>
  <si>
    <t>Miejscowość/Ulica/Nr</t>
  </si>
  <si>
    <t>Poczta</t>
  </si>
  <si>
    <t>Nazwa</t>
  </si>
  <si>
    <t>Oddział</t>
  </si>
  <si>
    <t>paliwo gazowe (kWh)</t>
  </si>
  <si>
    <t>kolejna</t>
  </si>
  <si>
    <t>zw</t>
  </si>
  <si>
    <t>kotłownia</t>
  </si>
  <si>
    <t>punkt poboru</t>
  </si>
  <si>
    <t>b = moc umowna</t>
  </si>
  <si>
    <t>Numer licznika</t>
  </si>
  <si>
    <t xml:space="preserve">Numer punktu poboru </t>
  </si>
  <si>
    <t>Taryfa Operatora Systemu Dystrybucyjnego (grupa taryfowa)</t>
  </si>
  <si>
    <t xml:space="preserve">Polska Spółka Gazownictwa Sp. z o.o. </t>
  </si>
  <si>
    <t>Oddział Tarnów</t>
  </si>
  <si>
    <t>kuchnia</t>
  </si>
  <si>
    <t>miejsce stacjonowania Specjalistycznego ZRM</t>
  </si>
  <si>
    <t>pompa ciepła</t>
  </si>
  <si>
    <t>Miejsce dostawy i odbioru paliwa gazowego</t>
  </si>
  <si>
    <t>Dane Płatnika/Dane nabywcy/Dane odbiorcy</t>
  </si>
  <si>
    <t xml:space="preserve">Samodzielny Publiczny Zakład Opieki Zdrowotnej w Bochni „Szpital Powiatowy” im. bł. Marty Wieckiej, </t>
  </si>
  <si>
    <t>ul. Krakowska 31</t>
  </si>
  <si>
    <t>32-700</t>
  </si>
  <si>
    <t>Bochnia</t>
  </si>
  <si>
    <t>868-16-04-021/
000304349.</t>
  </si>
  <si>
    <t>Trzciana</t>
  </si>
  <si>
    <t>Trzciana 337</t>
  </si>
  <si>
    <t>b &lt;= 110 kWh</t>
  </si>
  <si>
    <t>Płatnik/nabywca/odbiorca</t>
  </si>
  <si>
    <t>32-733</t>
  </si>
  <si>
    <t>Ceny jednostkowe podane przez Wykonawcę za usługę dystrybucji (opłaty stałe i zmienne) nie mogą być wyższe niż ceny obowiązujące na dzień składania oferty (zgodne z obowiązującą taryfą OSD zatwierdzoną przez Prezesa Urzędu Regulacji Energetyki)</t>
  </si>
  <si>
    <t>8018590365500019402098.</t>
  </si>
  <si>
    <t>Miejsce dostawy i odbioru paliwa gazowego ul. Krakowska 31 - punkt poboru: Kotłownia .</t>
  </si>
  <si>
    <t>8018590365500076296197.</t>
  </si>
  <si>
    <t>8018590365500074721752.</t>
  </si>
  <si>
    <t>8018590365500079443284.</t>
  </si>
  <si>
    <t>b = 1 021 kWh</t>
  </si>
  <si>
    <t>Miejsce dostawy i odbioru paliwa gazowego. Punkt poboru: Zakład Opiekuńczo-Leczniczy  Bochnia  ul. Karolina 16</t>
  </si>
  <si>
    <t>Zakład Opiekunczo-Leczniczy</t>
  </si>
  <si>
    <t>Bochnia  ul. Karolina 16</t>
  </si>
  <si>
    <t>b &lt;= 218 kWh</t>
  </si>
  <si>
    <t>8018590365500089394316.</t>
  </si>
  <si>
    <t>Numer punktu poboru PL  8018590365500019402098
Numer licznika 152234
Grupa taryfowa W-6A.1_TA
pierwszy układ pomiarowy
b = moc umowna, gdzie b = 1021  kWh</t>
  </si>
  <si>
    <t>Numer punktu poboru 8018590365500076296197
Numer licznika 24460219
Grupa taryfowa W-3.6_TA
drugi układ pomiarowy
b = moc umowna, gdzie b &lt;= 110 kWh</t>
  </si>
  <si>
    <t xml:space="preserve">Numer punktu poboru 8018590365500079443284
Numer licznika 27768323
Grupa taryfowa W- 3.6_TA
drugi układ pomiarowy
b = moc umowna, gdzie b &lt;= 110 kWh
</t>
  </si>
  <si>
    <t>Numer punktu poboru PL  8018590365500089394316
Numer licznika  06578902
Grupa taryfowa W-5.1_TA
pierwszy układ pomiarowy
b = moc umowna, gdzie b = 218  kWh</t>
  </si>
  <si>
    <t>Bochnia ul. Krakowska 31</t>
  </si>
  <si>
    <t>W-6A.1_TA</t>
  </si>
  <si>
    <t>W-3.6_TA</t>
  </si>
  <si>
    <t>W-1.1_TA</t>
  </si>
  <si>
    <t>W-5.1_TA</t>
  </si>
  <si>
    <t>Numer punktu poboru  8018590365500074721752                         Numer licznika  04032948                                  Grupa taryfowa W-1.1_TA
drugi układ pomiarowy
b = moc umowna, gdzie b &lt;= 110 kWh</t>
  </si>
  <si>
    <t>Miejsce dostawy i odbioru paliwa gazowego - miejsce stacjonowania Specjalistycznego ZRM  - punkt poboru: Trzciana 337.</t>
  </si>
  <si>
    <t>Miejsce dostawy i odbioru paliwa gazowego ul. Krakowska 31 - punkt poboru:  ul. Krakowska 25</t>
  </si>
  <si>
    <t>umowa terminowa do 30.04.2026, nie  wymaga wypowiedzenia</t>
  </si>
  <si>
    <t>ul. Krakowska 25</t>
  </si>
  <si>
    <t>Bochnia ul. Krakowska 25</t>
  </si>
  <si>
    <t>W-2.1_TA</t>
  </si>
  <si>
    <t>Numer punktu poboru 8018590365500093463558
Numer licznika  02442450
Grupa taryfowa W-2.1_TA
drugi układ pomiarowy
b = moc umowna, gdzie b &lt;= 110 kWh</t>
  </si>
  <si>
    <t>8018590365500093463558.</t>
  </si>
  <si>
    <t>01.05.2026r.-30.04.2027r.</t>
  </si>
  <si>
    <t>FORMULARZ - SZCZEGÓŁOWA OFERTA CENOWA - Załącznik nr 1A do SWZ - Załącznik nr …. do UMOWY …......................................</t>
  </si>
  <si>
    <t>DZ-271-1-28/TP/2026</t>
  </si>
  <si>
    <t xml:space="preserve"> FORMULARZ - SZCZEGÓŁOWE DANE - DOTYCZĄCE PRZEDMIOTU ZAMÓWIENIA - Załącznik nr 1B do SWZ  - Załącznik nr ….  do  umowy …........................</t>
  </si>
  <si>
    <t>Data, miejscowość</t>
  </si>
  <si>
    <t>Podpis(y)*</t>
  </si>
  <si>
    <r>
      <t>*&lt;dokument należy sporządzić w formie elektronicznej lub postaci elektronicznej i podpisać kwalifikowanym podpisem elektronicznym podpisem zaufanym lub podpisem osobistym osoby/osób uprawnionej/-ych do reprezentacji Wykonawcy</t>
    </r>
    <r>
      <rPr>
        <sz val="10"/>
        <color theme="3" tint="0.39997558519241921"/>
        <rFont val="Tahoma"/>
        <family val="2"/>
        <charset val="238"/>
      </rPr>
      <t xml:space="preserve"> </t>
    </r>
    <r>
      <rPr>
        <i/>
        <sz val="10"/>
        <color theme="3" tint="0.39997558519241921"/>
        <rFont val="Tahoma"/>
        <family val="2"/>
        <charset val="238"/>
      </rPr>
      <t>lub Pełnomocnika Wykonawców wspólnie ubiegających się o Zamówienie o ile z treści pełnomocnictwa wynika upoważnienie do złożenia stosowanego oświadczenia &gt;</t>
    </r>
    <r>
      <rPr>
        <sz val="10"/>
        <color theme="3" tint="0.39997558519241921"/>
        <rFont val="Tahoma"/>
        <family val="2"/>
        <charset val="238"/>
      </rPr>
      <t xml:space="preserve"> </t>
    </r>
  </si>
  <si>
    <t>PGNiG Obrót Detaliczny Sp. z 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</si>
</sst>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#,##0.00000\ &quot;zł&quot;;\-#,##0.00000\ &quot;zł&quot;"/>
    <numFmt numFmtId="165" formatCode="_-* #,##0.00000\ &quot;zł&quot;_-;\-* #,##0.00000\ &quot;zł&quot;_-;_-* &quot;-&quot;??\ &quot;zł&quot;_-;_-@_-"/>
  </numFmts>
  <fonts count="16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8"/>
      <name val="Tahoma"/>
      <family val="2"/>
      <charset val="238"/>
    </font>
    <font>
      <sz val="8"/>
      <color theme="1"/>
      <name val="Tahoma"/>
      <family val="2"/>
      <charset val="238"/>
    </font>
    <font>
      <sz val="10"/>
      <name val="Tahoma"/>
      <family val="2"/>
      <charset val="238"/>
    </font>
    <font>
      <i/>
      <sz val="10"/>
      <name val="Tahoma"/>
      <family val="2"/>
      <charset val="238"/>
    </font>
    <font>
      <b/>
      <sz val="10"/>
      <name val="Tahoma"/>
      <family val="2"/>
      <charset val="238"/>
    </font>
    <font>
      <sz val="11"/>
      <color theme="1"/>
      <name val="Czcionka tekstu podstawowego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</font>
    <font>
      <b/>
      <sz val="10"/>
      <color theme="1"/>
      <name val="Tahoma"/>
      <family val="2"/>
      <charset val="238"/>
    </font>
    <font>
      <i/>
      <sz val="10"/>
      <color theme="3" tint="0.39997558519241921"/>
      <name val="Tahoma"/>
      <family val="2"/>
      <charset val="238"/>
    </font>
    <font>
      <sz val="10"/>
      <color theme="3" tint="0.39997558519241921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56">
    <xf numFmtId="0" fontId="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44" fontId="2" fillId="0" borderId="0" applyFont="0" applyFill="0" applyBorder="0" applyAlignment="0" applyProtection="0"/>
    <xf numFmtId="0" fontId="2" fillId="0" borderId="0"/>
    <xf numFmtId="44" fontId="10" fillId="0" borderId="0" applyFont="0" applyFill="0" applyBorder="0" applyAlignment="0" applyProtection="0"/>
    <xf numFmtId="0" fontId="9" fillId="0" borderId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0" fontId="3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2" fillId="0" borderId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2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ill="0" applyBorder="0" applyAlignment="0" applyProtection="0"/>
    <xf numFmtId="44" fontId="1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68">
    <xf numFmtId="0" fontId="0" fillId="0" borderId="0" xfId="0"/>
    <xf numFmtId="3" fontId="6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4" fontId="6" fillId="0" borderId="1" xfId="1" applyNumberFormat="1" applyFont="1" applyBorder="1" applyAlignment="1">
      <alignment vertical="center" wrapText="1"/>
    </xf>
    <xf numFmtId="44" fontId="6" fillId="0" borderId="1" xfId="1" applyFont="1" applyBorder="1" applyAlignment="1">
      <alignment vertical="center" wrapText="1"/>
    </xf>
    <xf numFmtId="9" fontId="6" fillId="0" borderId="1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vertical="center" wrapText="1"/>
    </xf>
    <xf numFmtId="165" fontId="6" fillId="0" borderId="1" xfId="1" applyNumberFormat="1" applyFont="1" applyBorder="1" applyAlignment="1">
      <alignment vertical="center" wrapText="1"/>
    </xf>
    <xf numFmtId="9" fontId="6" fillId="0" borderId="1" xfId="1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0" borderId="4" xfId="0" applyNumberFormat="1" applyFont="1" applyBorder="1" applyAlignment="1">
      <alignment vertical="center" wrapText="1"/>
    </xf>
    <xf numFmtId="0" fontId="0" fillId="0" borderId="0" xfId="0" applyAlignment="1">
      <alignment wrapText="1"/>
    </xf>
    <xf numFmtId="0" fontId="6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5" fillId="0" borderId="1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0" fontId="0" fillId="2" borderId="0" xfId="0" applyFill="1"/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 wrapText="1"/>
    </xf>
    <xf numFmtId="3" fontId="5" fillId="0" borderId="15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4" fillId="0" borderId="19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/>
    </xf>
    <xf numFmtId="3" fontId="5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3" fontId="5" fillId="0" borderId="19" xfId="0" applyNumberFormat="1" applyFont="1" applyBorder="1" applyAlignment="1">
      <alignment horizontal="center" vertical="center"/>
    </xf>
    <xf numFmtId="3" fontId="5" fillId="0" borderId="20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14" fillId="0" borderId="1" xfId="3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left" vertical="center" wrapText="1"/>
    </xf>
    <xf numFmtId="0" fontId="13" fillId="2" borderId="10" xfId="0" applyFont="1" applyFill="1" applyBorder="1" applyAlignment="1">
      <alignment horizontal="left" vertical="center" wrapText="1"/>
    </xf>
    <xf numFmtId="0" fontId="13" fillId="2" borderId="11" xfId="0" applyFont="1" applyFill="1" applyBorder="1" applyAlignment="1">
      <alignment horizontal="left" vertical="center" wrapText="1"/>
    </xf>
    <xf numFmtId="0" fontId="13" fillId="2" borderId="12" xfId="0" applyFont="1" applyFill="1" applyBorder="1" applyAlignment="1">
      <alignment horizontal="left" vertical="center" wrapText="1"/>
    </xf>
    <xf numFmtId="0" fontId="13" fillId="2" borderId="8" xfId="0" applyFont="1" applyFill="1" applyBorder="1" applyAlignment="1">
      <alignment horizontal="left" vertical="center" wrapText="1"/>
    </xf>
    <xf numFmtId="0" fontId="13" fillId="2" borderId="13" xfId="0" applyFont="1" applyFill="1" applyBorder="1" applyAlignment="1">
      <alignment horizontal="left"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9" xfId="0" applyFont="1" applyFill="1" applyBorder="1" applyAlignment="1" applyProtection="1">
      <alignment horizontal="center" vertical="center" wrapText="1"/>
      <protection locked="0"/>
    </xf>
  </cellXfs>
  <cellStyles count="56">
    <cellStyle name="Normal 2" xfId="13" xr:uid="{4952B57E-722B-4EE1-BCC0-82BFBE87B94A}"/>
    <cellStyle name="Normal 3" xfId="31" xr:uid="{1808316C-D608-4890-82ED-6740578C4D21}"/>
    <cellStyle name="Normalny" xfId="0" builtinId="0"/>
    <cellStyle name="Normalny 2" xfId="9" xr:uid="{E060897D-1FB6-414B-9888-1E854FAADC8E}"/>
    <cellStyle name="Normalny 2 2" xfId="19" xr:uid="{05792341-110B-4B5E-921B-6DB1A84CE162}"/>
    <cellStyle name="Normalny 2 2 2" xfId="27" xr:uid="{39AF881A-43E3-4AE7-A2B3-2756EE267E96}"/>
    <cellStyle name="Normalny 2 2 3" xfId="45" xr:uid="{5186326E-02C4-4B11-89AD-C5273A29E8DC}"/>
    <cellStyle name="Normalny 2 3" xfId="21" xr:uid="{4F34D030-7C6E-48DE-BDD8-888D3E646E8E}"/>
    <cellStyle name="Normalny 2 4" xfId="39" xr:uid="{3336DE5D-0318-404F-9FE3-6C543BBDF674}"/>
    <cellStyle name="Normalny 3" xfId="11" xr:uid="{F0B49097-E85C-43EF-898C-04C41FD343A9}"/>
    <cellStyle name="Normalny 3 2" xfId="12" xr:uid="{68F5BDFC-D0C2-496E-8318-4248A5F08F68}"/>
    <cellStyle name="Normalny 4" xfId="7" xr:uid="{7EDBED79-92E5-478B-8495-286704905D96}"/>
    <cellStyle name="Normalny 4 2" xfId="28" xr:uid="{AA10DA4F-6DE3-44FE-BAA7-A8CDCE341D67}"/>
    <cellStyle name="Normalny 4 2 2" xfId="50" xr:uid="{033A7C8E-F9DB-4ED8-86BB-708B589A2796}"/>
    <cellStyle name="Normalny 5" xfId="15" xr:uid="{82C4E2CF-A3A8-43B5-941C-AC609419D41D}"/>
    <cellStyle name="Normalny 6" xfId="3" xr:uid="{CD6BBDAE-9A5D-4A68-ABA1-A4DDD1DBDA33}"/>
    <cellStyle name="Normalny 8" xfId="22" xr:uid="{ABF3238F-F4B6-41BB-A880-E9026C65C865}"/>
    <cellStyle name="Procentowy 2" xfId="5" xr:uid="{D62E94A2-1FE5-414B-902A-8E4D052DB94A}"/>
    <cellStyle name="Procentowy 3" xfId="6" xr:uid="{6A314BD2-E1C3-4669-9E0A-EE2DACF43243}"/>
    <cellStyle name="Procentowy 3 2" xfId="16" xr:uid="{A58EC50B-9FB2-4599-9DEE-3E95AE0112B5}"/>
    <cellStyle name="Procentowy 3 2 2" xfId="42" xr:uid="{AAE3FFBB-E582-4845-B3B0-22E3DA0BD0F6}"/>
    <cellStyle name="Procentowy 3 3" xfId="37" xr:uid="{81993FA9-878A-43A1-8C9C-95D39E296401}"/>
    <cellStyle name="Procentowy 6" xfId="23" xr:uid="{049FC24B-FCBB-4EDE-81D6-088B87F00D1D}"/>
    <cellStyle name="Walutowy" xfId="1" builtinId="4"/>
    <cellStyle name="Walutowy 10" xfId="35" xr:uid="{31AFB284-D90D-4FB2-8B55-6BA6A7DC3941}"/>
    <cellStyle name="Walutowy 2" xfId="10" xr:uid="{6267E36B-3922-4865-9544-A0D92391B11E}"/>
    <cellStyle name="Walutowy 2 2" xfId="20" xr:uid="{DE1C3CCD-B364-4AED-90BA-597A11F6E9BB}"/>
    <cellStyle name="Walutowy 2 2 2" xfId="33" xr:uid="{776F147C-AD7B-4AD2-8855-54EF5F39FA58}"/>
    <cellStyle name="Walutowy 2 2 2 2" xfId="54" xr:uid="{1005049D-054B-45AC-9C27-C3FA035CAA4A}"/>
    <cellStyle name="Walutowy 2 2 3" xfId="46" xr:uid="{DFB3F396-43B7-4C53-8675-991456B1D767}"/>
    <cellStyle name="Walutowy 2 3" xfId="30" xr:uid="{00DAB7D7-8889-42D2-AA3F-FA1D1379A944}"/>
    <cellStyle name="Walutowy 2 3 2" xfId="52" xr:uid="{DBD10991-2E2B-498B-B431-D6681D821F68}"/>
    <cellStyle name="Walutowy 2 4" xfId="34" xr:uid="{CA266D42-6A4D-4BAB-B3AA-5475828BF46B}"/>
    <cellStyle name="Walutowy 2 4 2" xfId="55" xr:uid="{A7632206-74A4-4AC0-8D70-1744DFA0C62F}"/>
    <cellStyle name="Walutowy 2 5" xfId="40" xr:uid="{BD8B3C97-BD3B-4859-91F9-BAB471C54927}"/>
    <cellStyle name="Walutowy 3" xfId="8" xr:uid="{508E5853-D79E-4296-92B4-2ACDF883C4FE}"/>
    <cellStyle name="Walutowy 3 2" xfId="17" xr:uid="{21C58BFA-7BDD-4416-838A-B887CB5442FC}"/>
    <cellStyle name="Walutowy 3 2 2" xfId="43" xr:uid="{3FB6032D-AB48-4C2D-A9A3-6962125CC184}"/>
    <cellStyle name="Walutowy 3 3" xfId="24" xr:uid="{504E6B38-F4D3-4B71-A91C-965DEF58978A}"/>
    <cellStyle name="Walutowy 3 3 2" xfId="47" xr:uid="{8E5FD1C7-C382-496F-8246-93F90A2A6FC9}"/>
    <cellStyle name="Walutowy 3 4" xfId="38" xr:uid="{5AB37C34-4D2D-4C11-AAA7-3D2AB97A44B9}"/>
    <cellStyle name="Walutowy 4" xfId="14" xr:uid="{4B27D5B0-38D4-42EB-9029-98291CF5534F}"/>
    <cellStyle name="Walutowy 4 2" xfId="25" xr:uid="{3F33D73F-E76C-41AE-A6E7-C2080F8EAAA6}"/>
    <cellStyle name="Walutowy 4 2 2" xfId="48" xr:uid="{0B82EDD4-0809-4609-BD00-48ED085D5661}"/>
    <cellStyle name="Walutowy 4 3" xfId="41" xr:uid="{9C0190B5-C94E-419D-9363-91BB6AF45FF6}"/>
    <cellStyle name="Walutowy 5" xfId="29" xr:uid="{00644EE7-D058-4AC4-BB3C-C69A19C488FB}"/>
    <cellStyle name="Walutowy 5 2" xfId="51" xr:uid="{EE0575EA-6CBE-48BF-AC84-F7788DD4402F}"/>
    <cellStyle name="Walutowy 6" xfId="26" xr:uid="{A251F2BB-B750-487E-870C-BF1773907A0C}"/>
    <cellStyle name="Walutowy 6 2" xfId="32" xr:uid="{8F098AEB-EA39-45D8-B77A-F493375BFE8E}"/>
    <cellStyle name="Walutowy 6 2 2" xfId="53" xr:uid="{496C353A-BC24-4709-893E-1710620483EC}"/>
    <cellStyle name="Walutowy 6 3" xfId="49" xr:uid="{C58E4027-150D-4BA3-95EC-F7911F3C475E}"/>
    <cellStyle name="Walutowy 7" xfId="18" xr:uid="{45C78968-E8B3-41F6-81D6-71728610A90B}"/>
    <cellStyle name="Walutowy 7 2" xfId="44" xr:uid="{5F419718-4225-4BD9-B74D-4D91219722B7}"/>
    <cellStyle name="Walutowy 8" xfId="4" xr:uid="{2779DB05-B2E0-42BB-80BF-5AE35684FE9A}"/>
    <cellStyle name="Walutowy 8 2" xfId="36" xr:uid="{2684817E-1AC3-405E-99AA-EE7BC8A3E395}"/>
    <cellStyle name="Walutowy 9" xfId="2" xr:uid="{AF5BC639-A9BE-485A-ACC3-CCFBA6B9433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J50"/>
  <sheetViews>
    <sheetView view="pageBreakPreview" topLeftCell="A34" zoomScaleSheetLayoutView="100" workbookViewId="0">
      <selection activeCell="A50" sqref="A50:H50"/>
    </sheetView>
  </sheetViews>
  <sheetFormatPr defaultRowHeight="14.25"/>
  <cols>
    <col min="1" max="1" width="4.125" style="10" customWidth="1"/>
    <col min="2" max="2" width="32.75" style="11" customWidth="1"/>
    <col min="3" max="3" width="12.875" style="11" customWidth="1"/>
    <col min="4" max="4" width="13.375" style="11" customWidth="1"/>
    <col min="5" max="5" width="15.75" style="11" customWidth="1"/>
    <col min="6" max="6" width="17.375" style="11" customWidth="1"/>
    <col min="7" max="7" width="6.25" style="11" customWidth="1"/>
    <col min="8" max="8" width="19.875" style="11" customWidth="1"/>
    <col min="9" max="9" width="13.125" bestFit="1" customWidth="1"/>
    <col min="10" max="10" width="10" customWidth="1"/>
  </cols>
  <sheetData>
    <row r="1" spans="1:10" ht="19.5" customHeight="1">
      <c r="A1" s="37" t="s">
        <v>114</v>
      </c>
      <c r="B1" s="38"/>
      <c r="C1" s="38"/>
      <c r="D1" s="38"/>
      <c r="E1" s="38"/>
      <c r="F1" s="38"/>
      <c r="G1" s="38"/>
      <c r="H1" s="39"/>
    </row>
    <row r="2" spans="1:10" ht="25.5" customHeight="1">
      <c r="A2" s="40" t="s">
        <v>113</v>
      </c>
      <c r="B2" s="40"/>
      <c r="C2" s="40"/>
      <c r="D2" s="40"/>
      <c r="E2" s="40"/>
      <c r="F2" s="40"/>
      <c r="G2" s="40"/>
      <c r="H2" s="40"/>
    </row>
    <row r="3" spans="1:10" ht="26.25" customHeight="1">
      <c r="A3" s="46" t="s">
        <v>84</v>
      </c>
      <c r="B3" s="47"/>
      <c r="C3" s="47"/>
      <c r="D3" s="47"/>
      <c r="E3" s="47"/>
      <c r="F3" s="47"/>
      <c r="G3" s="47"/>
      <c r="H3" s="48"/>
    </row>
    <row r="4" spans="1:10" ht="20.25" customHeight="1">
      <c r="A4" s="2" t="s">
        <v>21</v>
      </c>
      <c r="B4" s="2" t="s">
        <v>11</v>
      </c>
      <c r="C4" s="2" t="s">
        <v>12</v>
      </c>
      <c r="D4" s="2" t="s">
        <v>13</v>
      </c>
      <c r="E4" s="2" t="s">
        <v>14</v>
      </c>
      <c r="F4" s="2" t="s">
        <v>15</v>
      </c>
      <c r="G4" s="2" t="s">
        <v>16</v>
      </c>
      <c r="H4" s="2" t="s">
        <v>17</v>
      </c>
    </row>
    <row r="5" spans="1:10" ht="83.25" customHeight="1">
      <c r="A5" s="45" t="s">
        <v>94</v>
      </c>
      <c r="B5" s="45"/>
      <c r="C5" s="12" t="s">
        <v>2</v>
      </c>
      <c r="D5" s="12" t="s">
        <v>3</v>
      </c>
      <c r="E5" s="12" t="s">
        <v>27</v>
      </c>
      <c r="F5" s="12" t="s">
        <v>4</v>
      </c>
      <c r="G5" s="12" t="s">
        <v>5</v>
      </c>
      <c r="H5" s="12" t="s">
        <v>23</v>
      </c>
    </row>
    <row r="6" spans="1:10" ht="18.75" customHeight="1">
      <c r="A6" s="3" t="s">
        <v>11</v>
      </c>
      <c r="B6" s="3" t="s">
        <v>25</v>
      </c>
      <c r="C6" s="3" t="s">
        <v>0</v>
      </c>
      <c r="D6" s="1">
        <v>2518861</v>
      </c>
      <c r="E6" s="4"/>
      <c r="F6" s="5">
        <f>D6*E6</f>
        <v>0</v>
      </c>
      <c r="G6" s="6"/>
      <c r="H6" s="7">
        <f>F6*G6+F6</f>
        <v>0</v>
      </c>
    </row>
    <row r="7" spans="1:10" ht="18.75" customHeight="1">
      <c r="A7" s="3" t="s">
        <v>12</v>
      </c>
      <c r="B7" s="3" t="s">
        <v>6</v>
      </c>
      <c r="C7" s="3" t="s">
        <v>1</v>
      </c>
      <c r="D7" s="1">
        <v>12</v>
      </c>
      <c r="E7" s="4"/>
      <c r="F7" s="5">
        <f t="shared" ref="F7:F9" si="0">D7*E7</f>
        <v>0</v>
      </c>
      <c r="G7" s="6"/>
      <c r="H7" s="7">
        <f t="shared" ref="H7:H9" si="1">F7*G7+F7</f>
        <v>0</v>
      </c>
    </row>
    <row r="8" spans="1:10" ht="18.75" customHeight="1">
      <c r="A8" s="3" t="s">
        <v>13</v>
      </c>
      <c r="B8" s="3" t="s">
        <v>7</v>
      </c>
      <c r="C8" s="3" t="s">
        <v>0</v>
      </c>
      <c r="D8" s="1">
        <v>2199986</v>
      </c>
      <c r="E8" s="4"/>
      <c r="F8" s="5">
        <f t="shared" si="0"/>
        <v>0</v>
      </c>
      <c r="G8" s="6"/>
      <c r="H8" s="7">
        <f t="shared" si="1"/>
        <v>0</v>
      </c>
    </row>
    <row r="9" spans="1:10">
      <c r="A9" s="3" t="s">
        <v>14</v>
      </c>
      <c r="B9" s="3" t="s">
        <v>26</v>
      </c>
      <c r="C9" s="3" t="s">
        <v>0</v>
      </c>
      <c r="D9" s="1">
        <v>8943960</v>
      </c>
      <c r="E9" s="4"/>
      <c r="F9" s="5">
        <f t="shared" si="0"/>
        <v>0</v>
      </c>
      <c r="G9" s="6"/>
      <c r="H9" s="7">
        <f t="shared" si="1"/>
        <v>0</v>
      </c>
      <c r="J9" s="16"/>
    </row>
    <row r="10" spans="1:10" ht="21" customHeight="1">
      <c r="A10" s="45" t="s">
        <v>22</v>
      </c>
      <c r="B10" s="45"/>
      <c r="C10" s="45"/>
      <c r="D10" s="45"/>
      <c r="E10" s="45"/>
      <c r="F10" s="7">
        <f>SUM(F6:F9)</f>
        <v>0</v>
      </c>
      <c r="G10" s="12" t="s">
        <v>9</v>
      </c>
      <c r="H10" s="7">
        <f>SUM(H6:H9)</f>
        <v>0</v>
      </c>
    </row>
    <row r="11" spans="1:10" ht="23.25" customHeight="1">
      <c r="A11" s="46" t="s">
        <v>10</v>
      </c>
      <c r="B11" s="47"/>
      <c r="C11" s="47"/>
      <c r="D11" s="47"/>
      <c r="E11" s="47"/>
      <c r="F11" s="47"/>
      <c r="G11" s="47"/>
      <c r="H11" s="48"/>
    </row>
    <row r="12" spans="1:10" ht="78.75" customHeight="1">
      <c r="A12" s="45" t="s">
        <v>95</v>
      </c>
      <c r="B12" s="45"/>
      <c r="C12" s="12" t="s">
        <v>2</v>
      </c>
      <c r="D12" s="12" t="s">
        <v>3</v>
      </c>
      <c r="E12" s="12" t="s">
        <v>27</v>
      </c>
      <c r="F12" s="12" t="s">
        <v>4</v>
      </c>
      <c r="G12" s="12" t="s">
        <v>5</v>
      </c>
      <c r="H12" s="12" t="s">
        <v>23</v>
      </c>
      <c r="I12" s="15"/>
    </row>
    <row r="13" spans="1:10" ht="21" customHeight="1">
      <c r="A13" s="3" t="s">
        <v>11</v>
      </c>
      <c r="B13" s="3" t="s">
        <v>25</v>
      </c>
      <c r="C13" s="3" t="s">
        <v>0</v>
      </c>
      <c r="D13" s="1">
        <v>27111</v>
      </c>
      <c r="E13" s="8"/>
      <c r="F13" s="5">
        <f>D13*E13</f>
        <v>0</v>
      </c>
      <c r="G13" s="6"/>
      <c r="H13" s="7">
        <f>F13*G13+F13</f>
        <v>0</v>
      </c>
    </row>
    <row r="14" spans="1:10" ht="20.25" customHeight="1">
      <c r="A14" s="3" t="s">
        <v>12</v>
      </c>
      <c r="B14" s="3" t="s">
        <v>6</v>
      </c>
      <c r="C14" s="3" t="s">
        <v>1</v>
      </c>
      <c r="D14" s="1">
        <v>12</v>
      </c>
      <c r="E14" s="8"/>
      <c r="F14" s="5">
        <f t="shared" ref="F14:F16" si="2">D14*E14</f>
        <v>0</v>
      </c>
      <c r="G14" s="6"/>
      <c r="H14" s="7">
        <f t="shared" ref="H14:H16" si="3">F14*G14+F14</f>
        <v>0</v>
      </c>
    </row>
    <row r="15" spans="1:10" ht="20.25" customHeight="1">
      <c r="A15" s="3" t="s">
        <v>13</v>
      </c>
      <c r="B15" s="3" t="s">
        <v>7</v>
      </c>
      <c r="C15" s="3" t="s">
        <v>0</v>
      </c>
      <c r="D15" s="1">
        <v>27111</v>
      </c>
      <c r="E15" s="8"/>
      <c r="F15" s="5">
        <f t="shared" si="2"/>
        <v>0</v>
      </c>
      <c r="G15" s="6"/>
      <c r="H15" s="7">
        <f t="shared" si="3"/>
        <v>0</v>
      </c>
    </row>
    <row r="16" spans="1:10" ht="19.5" customHeight="1">
      <c r="A16" s="3" t="s">
        <v>14</v>
      </c>
      <c r="B16" s="3" t="s">
        <v>8</v>
      </c>
      <c r="C16" s="3" t="s">
        <v>1</v>
      </c>
      <c r="D16" s="1">
        <v>12</v>
      </c>
      <c r="E16" s="8"/>
      <c r="F16" s="5">
        <f t="shared" si="2"/>
        <v>0</v>
      </c>
      <c r="G16" s="6"/>
      <c r="H16" s="7">
        <f t="shared" si="3"/>
        <v>0</v>
      </c>
    </row>
    <row r="17" spans="1:9" ht="14.25" customHeight="1">
      <c r="A17" s="45" t="s">
        <v>22</v>
      </c>
      <c r="B17" s="45"/>
      <c r="C17" s="45"/>
      <c r="D17" s="45"/>
      <c r="E17" s="45"/>
      <c r="F17" s="7">
        <f>SUM(F13:F16)</f>
        <v>0</v>
      </c>
      <c r="G17" s="12" t="s">
        <v>9</v>
      </c>
      <c r="H17" s="7">
        <f>SUM(H13:H16)</f>
        <v>0</v>
      </c>
    </row>
    <row r="18" spans="1:9" ht="24.75" customHeight="1">
      <c r="A18" s="46" t="s">
        <v>18</v>
      </c>
      <c r="B18" s="47"/>
      <c r="C18" s="47"/>
      <c r="D18" s="47"/>
      <c r="E18" s="47"/>
      <c r="F18" s="47"/>
      <c r="G18" s="47"/>
      <c r="H18" s="48"/>
    </row>
    <row r="19" spans="1:9" ht="82.5" customHeight="1">
      <c r="A19" s="45" t="s">
        <v>103</v>
      </c>
      <c r="B19" s="45"/>
      <c r="C19" s="12" t="s">
        <v>2</v>
      </c>
      <c r="D19" s="12" t="s">
        <v>3</v>
      </c>
      <c r="E19" s="12" t="s">
        <v>27</v>
      </c>
      <c r="F19" s="12" t="s">
        <v>4</v>
      </c>
      <c r="G19" s="12" t="s">
        <v>5</v>
      </c>
      <c r="H19" s="12" t="s">
        <v>23</v>
      </c>
    </row>
    <row r="20" spans="1:9" ht="19.5" customHeight="1">
      <c r="A20" s="3" t="s">
        <v>11</v>
      </c>
      <c r="B20" s="3" t="s">
        <v>25</v>
      </c>
      <c r="C20" s="3" t="s">
        <v>0</v>
      </c>
      <c r="D20" s="1">
        <v>1225</v>
      </c>
      <c r="E20" s="8"/>
      <c r="F20" s="5">
        <f>D20*E20</f>
        <v>0</v>
      </c>
      <c r="G20" s="9"/>
      <c r="H20" s="5">
        <f>F20*G20+F20</f>
        <v>0</v>
      </c>
    </row>
    <row r="21" spans="1:9" ht="20.25" customHeight="1">
      <c r="A21" s="3" t="s">
        <v>12</v>
      </c>
      <c r="B21" s="3" t="s">
        <v>6</v>
      </c>
      <c r="C21" s="3" t="s">
        <v>1</v>
      </c>
      <c r="D21" s="1">
        <v>12</v>
      </c>
      <c r="E21" s="8"/>
      <c r="F21" s="5">
        <f t="shared" ref="F21:F23" si="4">D21*E21</f>
        <v>0</v>
      </c>
      <c r="G21" s="9"/>
      <c r="H21" s="5">
        <f t="shared" ref="H21:H23" si="5">F21*G21+F21</f>
        <v>0</v>
      </c>
    </row>
    <row r="22" spans="1:9" ht="20.25" customHeight="1">
      <c r="A22" s="3" t="s">
        <v>13</v>
      </c>
      <c r="B22" s="3" t="s">
        <v>7</v>
      </c>
      <c r="C22" s="3" t="s">
        <v>0</v>
      </c>
      <c r="D22" s="1">
        <v>1225</v>
      </c>
      <c r="E22" s="8"/>
      <c r="F22" s="5">
        <f t="shared" si="4"/>
        <v>0</v>
      </c>
      <c r="G22" s="9"/>
      <c r="H22" s="5">
        <f t="shared" si="5"/>
        <v>0</v>
      </c>
    </row>
    <row r="23" spans="1:9" ht="20.25" customHeight="1">
      <c r="A23" s="3" t="s">
        <v>14</v>
      </c>
      <c r="B23" s="3" t="s">
        <v>8</v>
      </c>
      <c r="C23" s="3" t="s">
        <v>1</v>
      </c>
      <c r="D23" s="1">
        <v>12</v>
      </c>
      <c r="E23" s="8"/>
      <c r="F23" s="5">
        <f t="shared" si="4"/>
        <v>0</v>
      </c>
      <c r="G23" s="9"/>
      <c r="H23" s="5">
        <f t="shared" si="5"/>
        <v>0</v>
      </c>
    </row>
    <row r="24" spans="1:9" ht="21.75" customHeight="1">
      <c r="A24" s="45" t="s">
        <v>22</v>
      </c>
      <c r="B24" s="45"/>
      <c r="C24" s="45"/>
      <c r="D24" s="45"/>
      <c r="E24" s="45"/>
      <c r="F24" s="5">
        <f>SUM(F20:F23)</f>
        <v>0</v>
      </c>
      <c r="G24" s="12" t="s">
        <v>9</v>
      </c>
      <c r="H24" s="7">
        <f>SUM(H20:H23)</f>
        <v>0</v>
      </c>
    </row>
    <row r="25" spans="1:9" ht="28.5" customHeight="1">
      <c r="A25" s="46" t="s">
        <v>105</v>
      </c>
      <c r="B25" s="47"/>
      <c r="C25" s="47"/>
      <c r="D25" s="47"/>
      <c r="E25" s="47"/>
      <c r="F25" s="47"/>
      <c r="G25" s="47"/>
      <c r="H25" s="48"/>
    </row>
    <row r="26" spans="1:9" ht="75" customHeight="1">
      <c r="A26" s="45" t="s">
        <v>110</v>
      </c>
      <c r="B26" s="45"/>
      <c r="C26" s="12" t="s">
        <v>2</v>
      </c>
      <c r="D26" s="12" t="s">
        <v>3</v>
      </c>
      <c r="E26" s="12" t="s">
        <v>27</v>
      </c>
      <c r="F26" s="12" t="s">
        <v>4</v>
      </c>
      <c r="G26" s="12" t="s">
        <v>5</v>
      </c>
      <c r="H26" s="12" t="s">
        <v>23</v>
      </c>
      <c r="I26" s="15"/>
    </row>
    <row r="27" spans="1:9" ht="21" customHeight="1">
      <c r="A27" s="3" t="s">
        <v>11</v>
      </c>
      <c r="B27" s="3" t="s">
        <v>25</v>
      </c>
      <c r="C27" s="3" t="s">
        <v>0</v>
      </c>
      <c r="D27" s="1">
        <v>1160</v>
      </c>
      <c r="E27" s="8"/>
      <c r="F27" s="5">
        <f>D27*E27</f>
        <v>0</v>
      </c>
      <c r="G27" s="6"/>
      <c r="H27" s="5">
        <f>F27*G27+F27</f>
        <v>0</v>
      </c>
    </row>
    <row r="28" spans="1:9" ht="20.25" customHeight="1">
      <c r="A28" s="3" t="s">
        <v>12</v>
      </c>
      <c r="B28" s="3" t="s">
        <v>6</v>
      </c>
      <c r="C28" s="3" t="s">
        <v>1</v>
      </c>
      <c r="D28" s="1">
        <v>12</v>
      </c>
      <c r="E28" s="8"/>
      <c r="F28" s="5">
        <f t="shared" ref="F28:F30" si="6">D28*E28</f>
        <v>0</v>
      </c>
      <c r="G28" s="6"/>
      <c r="H28" s="5">
        <f t="shared" ref="H28:H30" si="7">F28*G28+F28</f>
        <v>0</v>
      </c>
    </row>
    <row r="29" spans="1:9" ht="20.25" customHeight="1">
      <c r="A29" s="3" t="s">
        <v>13</v>
      </c>
      <c r="B29" s="3" t="s">
        <v>7</v>
      </c>
      <c r="C29" s="3" t="s">
        <v>0</v>
      </c>
      <c r="D29" s="1">
        <v>1160</v>
      </c>
      <c r="E29" s="8"/>
      <c r="F29" s="5">
        <f t="shared" si="6"/>
        <v>0</v>
      </c>
      <c r="G29" s="6"/>
      <c r="H29" s="5">
        <f t="shared" si="7"/>
        <v>0</v>
      </c>
    </row>
    <row r="30" spans="1:9" ht="21.75" customHeight="1">
      <c r="A30" s="3" t="s">
        <v>14</v>
      </c>
      <c r="B30" s="3" t="s">
        <v>8</v>
      </c>
      <c r="C30" s="3" t="s">
        <v>1</v>
      </c>
      <c r="D30" s="1">
        <v>12</v>
      </c>
      <c r="E30" s="8"/>
      <c r="F30" s="5">
        <f t="shared" si="6"/>
        <v>0</v>
      </c>
      <c r="G30" s="6"/>
      <c r="H30" s="5">
        <f t="shared" si="7"/>
        <v>0</v>
      </c>
    </row>
    <row r="31" spans="1:9" ht="14.25" customHeight="1">
      <c r="A31" s="45" t="s">
        <v>22</v>
      </c>
      <c r="B31" s="45"/>
      <c r="C31" s="45"/>
      <c r="D31" s="45"/>
      <c r="E31" s="45"/>
      <c r="F31" s="5">
        <f>SUM(F27:F30)</f>
        <v>0</v>
      </c>
      <c r="G31" s="12" t="s">
        <v>9</v>
      </c>
      <c r="H31" s="5">
        <f>SUM(H27:H30)</f>
        <v>0</v>
      </c>
    </row>
    <row r="32" spans="1:9" ht="21.75" customHeight="1">
      <c r="A32" s="46" t="s">
        <v>104</v>
      </c>
      <c r="B32" s="47"/>
      <c r="C32" s="47"/>
      <c r="D32" s="47"/>
      <c r="E32" s="47"/>
      <c r="F32" s="47"/>
      <c r="G32" s="47"/>
      <c r="H32" s="48"/>
    </row>
    <row r="33" spans="1:10" ht="93" customHeight="1">
      <c r="A33" s="45" t="s">
        <v>96</v>
      </c>
      <c r="B33" s="45"/>
      <c r="C33" s="12" t="s">
        <v>2</v>
      </c>
      <c r="D33" s="12" t="s">
        <v>3</v>
      </c>
      <c r="E33" s="12" t="s">
        <v>27</v>
      </c>
      <c r="F33" s="12" t="s">
        <v>4</v>
      </c>
      <c r="G33" s="12" t="s">
        <v>5</v>
      </c>
      <c r="H33" s="12" t="s">
        <v>23</v>
      </c>
      <c r="I33" s="15"/>
    </row>
    <row r="34" spans="1:10" ht="20.25" customHeight="1">
      <c r="A34" s="3" t="s">
        <v>11</v>
      </c>
      <c r="B34" s="3" t="s">
        <v>25</v>
      </c>
      <c r="C34" s="3" t="s">
        <v>0</v>
      </c>
      <c r="D34" s="1">
        <v>32283</v>
      </c>
      <c r="E34" s="8"/>
      <c r="F34" s="5">
        <f>D34*E34</f>
        <v>0</v>
      </c>
      <c r="G34" s="6"/>
      <c r="H34" s="5">
        <f>F34*G34+F34</f>
        <v>0</v>
      </c>
    </row>
    <row r="35" spans="1:10" ht="19.5" customHeight="1">
      <c r="A35" s="3" t="s">
        <v>12</v>
      </c>
      <c r="B35" s="3" t="s">
        <v>6</v>
      </c>
      <c r="C35" s="3" t="s">
        <v>1</v>
      </c>
      <c r="D35" s="1">
        <v>12</v>
      </c>
      <c r="E35" s="8"/>
      <c r="F35" s="5">
        <f t="shared" ref="F35:F37" si="8">D35*E35</f>
        <v>0</v>
      </c>
      <c r="G35" s="6"/>
      <c r="H35" s="5">
        <f t="shared" ref="H35:H37" si="9">F35*G35+F35</f>
        <v>0</v>
      </c>
    </row>
    <row r="36" spans="1:10" ht="19.5" customHeight="1">
      <c r="A36" s="3" t="s">
        <v>13</v>
      </c>
      <c r="B36" s="3" t="s">
        <v>7</v>
      </c>
      <c r="C36" s="3" t="s">
        <v>0</v>
      </c>
      <c r="D36" s="1">
        <v>32283</v>
      </c>
      <c r="E36" s="8"/>
      <c r="F36" s="5">
        <f t="shared" si="8"/>
        <v>0</v>
      </c>
      <c r="G36" s="6"/>
      <c r="H36" s="5">
        <f t="shared" si="9"/>
        <v>0</v>
      </c>
    </row>
    <row r="37" spans="1:10" ht="23.25" customHeight="1">
      <c r="A37" s="3" t="s">
        <v>14</v>
      </c>
      <c r="B37" s="3" t="s">
        <v>8</v>
      </c>
      <c r="C37" s="3" t="s">
        <v>1</v>
      </c>
      <c r="D37" s="1">
        <v>12</v>
      </c>
      <c r="E37" s="8"/>
      <c r="F37" s="5">
        <f t="shared" si="8"/>
        <v>0</v>
      </c>
      <c r="G37" s="6"/>
      <c r="H37" s="5">
        <f t="shared" si="9"/>
        <v>0</v>
      </c>
    </row>
    <row r="38" spans="1:10" ht="14.25" customHeight="1">
      <c r="A38" s="45" t="s">
        <v>22</v>
      </c>
      <c r="B38" s="45"/>
      <c r="C38" s="45"/>
      <c r="D38" s="45"/>
      <c r="E38" s="45"/>
      <c r="F38" s="7">
        <f>SUM(F34:F37)</f>
        <v>0</v>
      </c>
      <c r="G38" s="12" t="s">
        <v>9</v>
      </c>
      <c r="H38" s="7">
        <f>SUM(H34:H37)</f>
        <v>0</v>
      </c>
    </row>
    <row r="39" spans="1:10" ht="22.5" customHeight="1">
      <c r="A39" s="46" t="s">
        <v>89</v>
      </c>
      <c r="B39" s="47"/>
      <c r="C39" s="47"/>
      <c r="D39" s="47"/>
      <c r="E39" s="47"/>
      <c r="F39" s="47"/>
      <c r="G39" s="47"/>
      <c r="H39" s="48"/>
    </row>
    <row r="40" spans="1:10" ht="83.25" customHeight="1">
      <c r="A40" s="45" t="s">
        <v>97</v>
      </c>
      <c r="B40" s="45"/>
      <c r="C40" s="12" t="s">
        <v>2</v>
      </c>
      <c r="D40" s="12" t="s">
        <v>3</v>
      </c>
      <c r="E40" s="12" t="s">
        <v>27</v>
      </c>
      <c r="F40" s="12" t="s">
        <v>4</v>
      </c>
      <c r="G40" s="12" t="s">
        <v>5</v>
      </c>
      <c r="H40" s="12" t="s">
        <v>23</v>
      </c>
      <c r="I40" s="15"/>
    </row>
    <row r="41" spans="1:10" ht="21.75" customHeight="1">
      <c r="A41" s="3" t="s">
        <v>11</v>
      </c>
      <c r="B41" s="3" t="s">
        <v>25</v>
      </c>
      <c r="C41" s="3" t="s">
        <v>0</v>
      </c>
      <c r="D41" s="1">
        <v>205000</v>
      </c>
      <c r="E41" s="4"/>
      <c r="F41" s="5">
        <f>D41*E41</f>
        <v>0</v>
      </c>
      <c r="G41" s="6"/>
      <c r="H41" s="7">
        <f>F41*G41+F41</f>
        <v>0</v>
      </c>
    </row>
    <row r="42" spans="1:10" ht="21" customHeight="1">
      <c r="A42" s="3" t="s">
        <v>12</v>
      </c>
      <c r="B42" s="3" t="s">
        <v>6</v>
      </c>
      <c r="C42" s="3" t="s">
        <v>1</v>
      </c>
      <c r="D42" s="1">
        <v>12</v>
      </c>
      <c r="E42" s="4"/>
      <c r="F42" s="5">
        <f t="shared" ref="F42:F44" si="10">D42*E42</f>
        <v>0</v>
      </c>
      <c r="G42" s="6"/>
      <c r="H42" s="7">
        <f t="shared" ref="H42:H44" si="11">F42*G42+F42</f>
        <v>0</v>
      </c>
    </row>
    <row r="43" spans="1:10" ht="21.75" customHeight="1">
      <c r="A43" s="3" t="s">
        <v>13</v>
      </c>
      <c r="B43" s="3" t="s">
        <v>7</v>
      </c>
      <c r="C43" s="3" t="s">
        <v>0</v>
      </c>
      <c r="D43" s="1">
        <v>205000</v>
      </c>
      <c r="E43" s="4"/>
      <c r="F43" s="5">
        <f t="shared" si="10"/>
        <v>0</v>
      </c>
      <c r="G43" s="6"/>
      <c r="H43" s="7">
        <f t="shared" si="11"/>
        <v>0</v>
      </c>
    </row>
    <row r="44" spans="1:10" ht="21.75" customHeight="1">
      <c r="A44" s="3" t="s">
        <v>14</v>
      </c>
      <c r="B44" s="3" t="s">
        <v>26</v>
      </c>
      <c r="C44" s="3" t="s">
        <v>0</v>
      </c>
      <c r="D44" s="1">
        <v>1909680</v>
      </c>
      <c r="E44" s="4"/>
      <c r="F44" s="5">
        <f t="shared" si="10"/>
        <v>0</v>
      </c>
      <c r="G44" s="6"/>
      <c r="H44" s="13">
        <f t="shared" si="11"/>
        <v>0</v>
      </c>
      <c r="J44" s="16"/>
    </row>
    <row r="45" spans="1:10" ht="14.25" customHeight="1">
      <c r="A45" s="45" t="s">
        <v>22</v>
      </c>
      <c r="B45" s="45"/>
      <c r="C45" s="45"/>
      <c r="D45" s="45"/>
      <c r="E45" s="45"/>
      <c r="F45" s="7">
        <f>SUM(F41:F44)</f>
        <v>0</v>
      </c>
      <c r="G45" s="12" t="s">
        <v>9</v>
      </c>
      <c r="H45" s="7">
        <f>SUM(H41:H44)</f>
        <v>0</v>
      </c>
    </row>
    <row r="46" spans="1:10" ht="20.25" customHeight="1">
      <c r="A46" s="49" t="s">
        <v>19</v>
      </c>
      <c r="B46" s="50"/>
      <c r="C46" s="50"/>
      <c r="D46" s="50"/>
      <c r="E46" s="50"/>
      <c r="F46" s="50"/>
      <c r="G46" s="51"/>
      <c r="H46" s="7">
        <f>H45+H38+H31+H24+H17+H10</f>
        <v>0</v>
      </c>
    </row>
    <row r="47" spans="1:10" ht="38.25" customHeight="1">
      <c r="A47" s="44" t="s">
        <v>82</v>
      </c>
      <c r="B47" s="44"/>
      <c r="C47" s="44"/>
      <c r="D47" s="44"/>
      <c r="E47" s="44"/>
      <c r="F47" s="44"/>
      <c r="G47" s="44"/>
      <c r="H47" s="44"/>
    </row>
    <row r="48" spans="1:10" ht="30" customHeight="1">
      <c r="A48" s="42" t="s">
        <v>24</v>
      </c>
      <c r="B48" s="42"/>
      <c r="C48" s="42" t="s">
        <v>20</v>
      </c>
      <c r="D48" s="42"/>
      <c r="E48" s="42"/>
      <c r="F48" s="42"/>
      <c r="G48" s="42"/>
      <c r="H48" s="42"/>
    </row>
    <row r="49" spans="1:8">
      <c r="A49" s="43" t="s">
        <v>116</v>
      </c>
      <c r="B49" s="43"/>
      <c r="C49" s="43" t="s">
        <v>117</v>
      </c>
      <c r="D49" s="43"/>
      <c r="E49" s="43"/>
      <c r="F49" s="43"/>
      <c r="G49" s="43"/>
      <c r="H49" s="43"/>
    </row>
    <row r="50" spans="1:8" ht="45.75" customHeight="1">
      <c r="A50" s="41" t="s">
        <v>118</v>
      </c>
      <c r="B50" s="41"/>
      <c r="C50" s="41"/>
      <c r="D50" s="41"/>
      <c r="E50" s="41"/>
      <c r="F50" s="41"/>
      <c r="G50" s="41"/>
      <c r="H50" s="41"/>
    </row>
  </sheetData>
  <mergeCells count="27">
    <mergeCell ref="A40:B40"/>
    <mergeCell ref="A45:E45"/>
    <mergeCell ref="A39:H39"/>
    <mergeCell ref="A46:G46"/>
    <mergeCell ref="A12:B12"/>
    <mergeCell ref="A31:E31"/>
    <mergeCell ref="A38:E38"/>
    <mergeCell ref="A33:B33"/>
    <mergeCell ref="A32:H32"/>
    <mergeCell ref="A25:H25"/>
    <mergeCell ref="A26:B26"/>
    <mergeCell ref="A1:H1"/>
    <mergeCell ref="A2:H2"/>
    <mergeCell ref="A50:H50"/>
    <mergeCell ref="C48:H48"/>
    <mergeCell ref="C49:H49"/>
    <mergeCell ref="A48:B48"/>
    <mergeCell ref="A49:B49"/>
    <mergeCell ref="A47:H47"/>
    <mergeCell ref="A24:E24"/>
    <mergeCell ref="A19:B19"/>
    <mergeCell ref="A18:H18"/>
    <mergeCell ref="A3:H3"/>
    <mergeCell ref="A11:H11"/>
    <mergeCell ref="A10:E10"/>
    <mergeCell ref="A5:B5"/>
    <mergeCell ref="A17:E17"/>
  </mergeCells>
  <pageMargins left="0.25" right="0.25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13E0D-AF2C-4B69-B883-AE947A60A25C}">
  <sheetPr>
    <pageSetUpPr fitToPage="1"/>
  </sheetPr>
  <dimension ref="A1:RO10"/>
  <sheetViews>
    <sheetView tabSelected="1" view="pageBreakPreview" zoomScaleNormal="100" zoomScaleSheetLayoutView="100" workbookViewId="0">
      <selection activeCell="O5" sqref="O5"/>
    </sheetView>
  </sheetViews>
  <sheetFormatPr defaultRowHeight="14.25"/>
  <cols>
    <col min="2" max="3" width="13.125" customWidth="1"/>
    <col min="8" max="8" width="9" style="14"/>
    <col min="12" max="12" width="14.875" customWidth="1"/>
    <col min="13" max="13" width="13" style="14" customWidth="1"/>
    <col min="15" max="15" width="12.875" customWidth="1"/>
    <col min="18" max="18" width="11.5" customWidth="1"/>
    <col min="19" max="19" width="11.375" customWidth="1"/>
    <col min="20" max="20" width="12" customWidth="1"/>
    <col min="21" max="21" width="15.75" style="14" customWidth="1"/>
    <col min="34" max="34" width="15.25" customWidth="1"/>
  </cols>
  <sheetData>
    <row r="1" spans="1:483" ht="14.25" customHeight="1">
      <c r="A1" s="54" t="s">
        <v>114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6"/>
    </row>
    <row r="2" spans="1:483" ht="14.25" customHeight="1">
      <c r="A2" s="57" t="s">
        <v>115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9"/>
    </row>
    <row r="3" spans="1:483" s="19" customFormat="1" ht="42" customHeight="1">
      <c r="A3" s="60" t="s">
        <v>28</v>
      </c>
      <c r="B3" s="62" t="s">
        <v>71</v>
      </c>
      <c r="C3" s="63"/>
      <c r="D3" s="63"/>
      <c r="E3" s="63"/>
      <c r="F3" s="64"/>
      <c r="G3" s="62" t="s">
        <v>70</v>
      </c>
      <c r="H3" s="63"/>
      <c r="I3" s="63"/>
      <c r="J3" s="64"/>
      <c r="K3" s="62" t="s">
        <v>29</v>
      </c>
      <c r="L3" s="64"/>
      <c r="M3" s="52" t="s">
        <v>30</v>
      </c>
      <c r="N3" s="52" t="s">
        <v>31</v>
      </c>
      <c r="O3" s="52" t="s">
        <v>32</v>
      </c>
      <c r="P3" s="52" t="s">
        <v>64</v>
      </c>
      <c r="Q3" s="52" t="s">
        <v>33</v>
      </c>
      <c r="R3" s="52" t="s">
        <v>61</v>
      </c>
      <c r="S3" s="52" t="s">
        <v>62</v>
      </c>
      <c r="T3" s="52" t="s">
        <v>63</v>
      </c>
      <c r="U3" s="52" t="s">
        <v>34</v>
      </c>
      <c r="V3" s="33" t="s">
        <v>35</v>
      </c>
      <c r="W3" s="33" t="s">
        <v>36</v>
      </c>
      <c r="X3" s="33" t="s">
        <v>37</v>
      </c>
      <c r="Y3" s="33" t="s">
        <v>38</v>
      </c>
      <c r="Z3" s="33" t="s">
        <v>39</v>
      </c>
      <c r="AA3" s="33" t="s">
        <v>40</v>
      </c>
      <c r="AB3" s="33" t="s">
        <v>41</v>
      </c>
      <c r="AC3" s="33" t="s">
        <v>42</v>
      </c>
      <c r="AD3" s="33" t="s">
        <v>43</v>
      </c>
      <c r="AE3" s="33" t="s">
        <v>44</v>
      </c>
      <c r="AF3" s="33" t="s">
        <v>45</v>
      </c>
      <c r="AG3" s="33" t="s">
        <v>46</v>
      </c>
      <c r="AH3" s="22" t="s">
        <v>47</v>
      </c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</row>
    <row r="4" spans="1:483" s="19" customFormat="1" ht="30" customHeight="1">
      <c r="A4" s="61"/>
      <c r="B4" s="33" t="s">
        <v>80</v>
      </c>
      <c r="C4" s="33" t="s">
        <v>48</v>
      </c>
      <c r="D4" s="33" t="s">
        <v>49</v>
      </c>
      <c r="E4" s="33" t="s">
        <v>50</v>
      </c>
      <c r="F4" s="33" t="s">
        <v>51</v>
      </c>
      <c r="G4" s="31" t="s">
        <v>60</v>
      </c>
      <c r="H4" s="33" t="s">
        <v>52</v>
      </c>
      <c r="I4" s="33" t="s">
        <v>49</v>
      </c>
      <c r="J4" s="33" t="s">
        <v>53</v>
      </c>
      <c r="K4" s="33" t="s">
        <v>54</v>
      </c>
      <c r="L4" s="33" t="s">
        <v>55</v>
      </c>
      <c r="M4" s="53"/>
      <c r="N4" s="53"/>
      <c r="O4" s="53"/>
      <c r="P4" s="53"/>
      <c r="Q4" s="53"/>
      <c r="R4" s="53"/>
      <c r="S4" s="53"/>
      <c r="T4" s="53"/>
      <c r="U4" s="53"/>
      <c r="V4" s="33" t="s">
        <v>56</v>
      </c>
      <c r="W4" s="33" t="s">
        <v>56</v>
      </c>
      <c r="X4" s="33" t="s">
        <v>56</v>
      </c>
      <c r="Y4" s="33" t="s">
        <v>56</v>
      </c>
      <c r="Z4" s="33" t="s">
        <v>56</v>
      </c>
      <c r="AA4" s="33" t="s">
        <v>56</v>
      </c>
      <c r="AB4" s="33" t="s">
        <v>56</v>
      </c>
      <c r="AC4" s="33" t="s">
        <v>56</v>
      </c>
      <c r="AD4" s="33" t="s">
        <v>56</v>
      </c>
      <c r="AE4" s="33" t="s">
        <v>56</v>
      </c>
      <c r="AF4" s="33" t="s">
        <v>56</v>
      </c>
      <c r="AG4" s="33" t="s">
        <v>56</v>
      </c>
      <c r="AH4" s="22" t="s">
        <v>56</v>
      </c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</row>
    <row r="5" spans="1:483" ht="63">
      <c r="A5" s="26" t="s">
        <v>11</v>
      </c>
      <c r="B5" s="30" t="s">
        <v>72</v>
      </c>
      <c r="C5" s="29" t="s">
        <v>73</v>
      </c>
      <c r="D5" s="29" t="s">
        <v>74</v>
      </c>
      <c r="E5" s="29" t="s">
        <v>75</v>
      </c>
      <c r="F5" s="30" t="s">
        <v>76</v>
      </c>
      <c r="G5" s="29" t="s">
        <v>59</v>
      </c>
      <c r="H5" s="30" t="s">
        <v>98</v>
      </c>
      <c r="I5" s="29" t="s">
        <v>74</v>
      </c>
      <c r="J5" s="29" t="s">
        <v>75</v>
      </c>
      <c r="K5" s="30" t="s">
        <v>65</v>
      </c>
      <c r="L5" s="29" t="s">
        <v>66</v>
      </c>
      <c r="M5" s="65" t="s">
        <v>119</v>
      </c>
      <c r="N5" s="66" t="s">
        <v>57</v>
      </c>
      <c r="O5" s="28" t="s">
        <v>106</v>
      </c>
      <c r="P5" s="29" t="s">
        <v>99</v>
      </c>
      <c r="Q5" s="29" t="s">
        <v>58</v>
      </c>
      <c r="R5" s="29" t="s">
        <v>88</v>
      </c>
      <c r="S5" s="29">
        <v>152234</v>
      </c>
      <c r="T5" s="17" t="s">
        <v>83</v>
      </c>
      <c r="U5" s="30" t="s">
        <v>112</v>
      </c>
      <c r="V5" s="32">
        <v>394346</v>
      </c>
      <c r="W5" s="32">
        <v>346291</v>
      </c>
      <c r="X5" s="32">
        <v>172594</v>
      </c>
      <c r="Y5" s="32">
        <v>146440</v>
      </c>
      <c r="Z5" s="32">
        <v>185016</v>
      </c>
      <c r="AA5" s="32">
        <v>182451</v>
      </c>
      <c r="AB5" s="32">
        <v>171941</v>
      </c>
      <c r="AC5" s="32">
        <v>165887</v>
      </c>
      <c r="AD5" s="32">
        <v>163592</v>
      </c>
      <c r="AE5" s="32">
        <v>152310</v>
      </c>
      <c r="AF5" s="32">
        <v>141210</v>
      </c>
      <c r="AG5" s="32">
        <v>296783</v>
      </c>
      <c r="AH5" s="23">
        <f t="shared" ref="AH5:AH10" si="0">SUM(V5:AG5)</f>
        <v>2518861</v>
      </c>
    </row>
    <row r="6" spans="1:483" ht="63">
      <c r="A6" s="26" t="s">
        <v>12</v>
      </c>
      <c r="B6" s="30" t="s">
        <v>72</v>
      </c>
      <c r="C6" s="29" t="s">
        <v>73</v>
      </c>
      <c r="D6" s="29" t="s">
        <v>74</v>
      </c>
      <c r="E6" s="29" t="s">
        <v>75</v>
      </c>
      <c r="F6" s="30" t="s">
        <v>76</v>
      </c>
      <c r="G6" s="29" t="s">
        <v>67</v>
      </c>
      <c r="H6" s="30" t="s">
        <v>98</v>
      </c>
      <c r="I6" s="29" t="s">
        <v>74</v>
      </c>
      <c r="J6" s="29" t="s">
        <v>75</v>
      </c>
      <c r="K6" s="30" t="s">
        <v>65</v>
      </c>
      <c r="L6" s="29" t="s">
        <v>66</v>
      </c>
      <c r="M6" s="65" t="s">
        <v>119</v>
      </c>
      <c r="N6" s="66" t="s">
        <v>57</v>
      </c>
      <c r="O6" s="28" t="s">
        <v>106</v>
      </c>
      <c r="P6" s="29" t="s">
        <v>100</v>
      </c>
      <c r="Q6" s="29" t="s">
        <v>58</v>
      </c>
      <c r="R6" s="29" t="s">
        <v>79</v>
      </c>
      <c r="S6" s="29">
        <v>24460219</v>
      </c>
      <c r="T6" s="34" t="s">
        <v>85</v>
      </c>
      <c r="U6" s="30" t="s">
        <v>112</v>
      </c>
      <c r="V6" s="32">
        <v>2289</v>
      </c>
      <c r="W6" s="32">
        <v>2265</v>
      </c>
      <c r="X6" s="32">
        <v>2254</v>
      </c>
      <c r="Y6" s="32">
        <v>2261</v>
      </c>
      <c r="Z6" s="32">
        <v>2287</v>
      </c>
      <c r="AA6" s="32">
        <v>2236</v>
      </c>
      <c r="AB6" s="32">
        <v>2173</v>
      </c>
      <c r="AC6" s="32">
        <v>2259</v>
      </c>
      <c r="AD6" s="32">
        <v>2295</v>
      </c>
      <c r="AE6" s="32">
        <v>2204</v>
      </c>
      <c r="AF6" s="32">
        <v>2224</v>
      </c>
      <c r="AG6" s="32">
        <v>2364</v>
      </c>
      <c r="AH6" s="23">
        <f t="shared" si="0"/>
        <v>27111</v>
      </c>
    </row>
    <row r="7" spans="1:483" ht="63">
      <c r="A7" s="26" t="s">
        <v>13</v>
      </c>
      <c r="B7" s="30" t="s">
        <v>72</v>
      </c>
      <c r="C7" s="29" t="s">
        <v>73</v>
      </c>
      <c r="D7" s="29" t="s">
        <v>74</v>
      </c>
      <c r="E7" s="29" t="s">
        <v>75</v>
      </c>
      <c r="F7" s="30" t="s">
        <v>76</v>
      </c>
      <c r="G7" s="29" t="s">
        <v>69</v>
      </c>
      <c r="H7" s="30" t="s">
        <v>98</v>
      </c>
      <c r="I7" s="29" t="s">
        <v>74</v>
      </c>
      <c r="J7" s="29" t="s">
        <v>75</v>
      </c>
      <c r="K7" s="30" t="s">
        <v>65</v>
      </c>
      <c r="L7" s="29" t="s">
        <v>66</v>
      </c>
      <c r="M7" s="65" t="s">
        <v>119</v>
      </c>
      <c r="N7" s="66" t="s">
        <v>57</v>
      </c>
      <c r="O7" s="28" t="s">
        <v>106</v>
      </c>
      <c r="P7" s="29" t="s">
        <v>101</v>
      </c>
      <c r="Q7" s="29" t="s">
        <v>58</v>
      </c>
      <c r="R7" s="29" t="s">
        <v>79</v>
      </c>
      <c r="S7" s="29">
        <v>4032948</v>
      </c>
      <c r="T7" s="34" t="s">
        <v>86</v>
      </c>
      <c r="U7" s="30" t="s">
        <v>112</v>
      </c>
      <c r="V7" s="32">
        <v>465</v>
      </c>
      <c r="W7" s="32">
        <v>320</v>
      </c>
      <c r="X7" s="32"/>
      <c r="Y7" s="32"/>
      <c r="Z7" s="29"/>
      <c r="AA7" s="29"/>
      <c r="AB7" s="29"/>
      <c r="AC7" s="29"/>
      <c r="AD7" s="29"/>
      <c r="AE7" s="29"/>
      <c r="AF7" s="29"/>
      <c r="AG7" s="32">
        <v>440</v>
      </c>
      <c r="AH7" s="23">
        <f t="shared" si="0"/>
        <v>1225</v>
      </c>
    </row>
    <row r="8" spans="1:483" ht="63">
      <c r="A8" s="26" t="s">
        <v>14</v>
      </c>
      <c r="B8" s="30" t="s">
        <v>72</v>
      </c>
      <c r="C8" s="29" t="s">
        <v>73</v>
      </c>
      <c r="D8" s="29" t="s">
        <v>74</v>
      </c>
      <c r="E8" s="29" t="s">
        <v>75</v>
      </c>
      <c r="F8" s="30" t="s">
        <v>76</v>
      </c>
      <c r="G8" s="29" t="s">
        <v>107</v>
      </c>
      <c r="H8" s="30" t="s">
        <v>108</v>
      </c>
      <c r="I8" s="29" t="s">
        <v>74</v>
      </c>
      <c r="J8" s="29" t="s">
        <v>75</v>
      </c>
      <c r="K8" s="30" t="s">
        <v>65</v>
      </c>
      <c r="L8" s="29" t="s">
        <v>66</v>
      </c>
      <c r="M8" s="65" t="s">
        <v>119</v>
      </c>
      <c r="N8" s="66" t="s">
        <v>57</v>
      </c>
      <c r="O8" s="28" t="s">
        <v>106</v>
      </c>
      <c r="P8" s="29" t="s">
        <v>109</v>
      </c>
      <c r="Q8" s="29" t="s">
        <v>58</v>
      </c>
      <c r="R8" s="29" t="s">
        <v>79</v>
      </c>
      <c r="S8" s="29">
        <v>2442450</v>
      </c>
      <c r="T8" s="34" t="s">
        <v>111</v>
      </c>
      <c r="U8" s="30" t="s">
        <v>112</v>
      </c>
      <c r="V8" s="29">
        <v>490</v>
      </c>
      <c r="W8" s="29">
        <v>320</v>
      </c>
      <c r="X8" s="29"/>
      <c r="Y8" s="29"/>
      <c r="Z8" s="29"/>
      <c r="AA8" s="29"/>
      <c r="AB8" s="29"/>
      <c r="AC8" s="29"/>
      <c r="AD8" s="29"/>
      <c r="AE8" s="29"/>
      <c r="AF8" s="29"/>
      <c r="AG8" s="29">
        <v>350</v>
      </c>
      <c r="AH8" s="24">
        <f t="shared" si="0"/>
        <v>1160</v>
      </c>
    </row>
    <row r="9" spans="1:483" ht="63">
      <c r="A9" s="26" t="s">
        <v>15</v>
      </c>
      <c r="B9" s="30" t="s">
        <v>72</v>
      </c>
      <c r="C9" s="29" t="s">
        <v>73</v>
      </c>
      <c r="D9" s="29" t="s">
        <v>74</v>
      </c>
      <c r="E9" s="29" t="s">
        <v>75</v>
      </c>
      <c r="F9" s="30" t="s">
        <v>76</v>
      </c>
      <c r="G9" s="30" t="s">
        <v>68</v>
      </c>
      <c r="H9" s="30" t="s">
        <v>78</v>
      </c>
      <c r="I9" s="29" t="s">
        <v>81</v>
      </c>
      <c r="J9" s="29" t="s">
        <v>77</v>
      </c>
      <c r="K9" s="30" t="s">
        <v>65</v>
      </c>
      <c r="L9" s="29" t="s">
        <v>66</v>
      </c>
      <c r="M9" s="65" t="s">
        <v>119</v>
      </c>
      <c r="N9" s="66" t="s">
        <v>57</v>
      </c>
      <c r="O9" s="28" t="s">
        <v>106</v>
      </c>
      <c r="P9" s="29" t="s">
        <v>100</v>
      </c>
      <c r="Q9" s="29" t="s">
        <v>58</v>
      </c>
      <c r="R9" s="29" t="s">
        <v>79</v>
      </c>
      <c r="S9" s="29">
        <v>27768323</v>
      </c>
      <c r="T9" s="34" t="s">
        <v>87</v>
      </c>
      <c r="U9" s="30" t="s">
        <v>112</v>
      </c>
      <c r="V9" s="32">
        <v>5987</v>
      </c>
      <c r="W9" s="32">
        <v>4894</v>
      </c>
      <c r="X9" s="32">
        <v>3834</v>
      </c>
      <c r="Y9" s="32">
        <v>3122</v>
      </c>
      <c r="Z9" s="32">
        <v>827</v>
      </c>
      <c r="AA9" s="32">
        <v>764</v>
      </c>
      <c r="AB9" s="29">
        <v>776</v>
      </c>
      <c r="AC9" s="29">
        <v>772</v>
      </c>
      <c r="AD9" s="29">
        <v>783</v>
      </c>
      <c r="AE9" s="32">
        <v>2234</v>
      </c>
      <c r="AF9" s="32">
        <v>3645</v>
      </c>
      <c r="AG9" s="32">
        <v>4645</v>
      </c>
      <c r="AH9" s="23">
        <f t="shared" si="0"/>
        <v>32283</v>
      </c>
    </row>
    <row r="10" spans="1:483" ht="63.75" thickBot="1">
      <c r="A10" s="20" t="s">
        <v>16</v>
      </c>
      <c r="B10" s="25" t="s">
        <v>72</v>
      </c>
      <c r="C10" s="21" t="s">
        <v>73</v>
      </c>
      <c r="D10" s="21" t="s">
        <v>74</v>
      </c>
      <c r="E10" s="21" t="s">
        <v>75</v>
      </c>
      <c r="F10" s="25" t="s">
        <v>76</v>
      </c>
      <c r="G10" s="25" t="s">
        <v>90</v>
      </c>
      <c r="H10" s="25" t="s">
        <v>91</v>
      </c>
      <c r="I10" s="21" t="s">
        <v>74</v>
      </c>
      <c r="J10" s="21" t="s">
        <v>75</v>
      </c>
      <c r="K10" s="25" t="s">
        <v>65</v>
      </c>
      <c r="L10" s="21" t="s">
        <v>66</v>
      </c>
      <c r="M10" s="65" t="s">
        <v>119</v>
      </c>
      <c r="N10" s="67" t="s">
        <v>57</v>
      </c>
      <c r="O10" s="27" t="s">
        <v>106</v>
      </c>
      <c r="P10" s="21" t="s">
        <v>102</v>
      </c>
      <c r="Q10" s="21" t="s">
        <v>58</v>
      </c>
      <c r="R10" s="21" t="s">
        <v>92</v>
      </c>
      <c r="S10" s="21">
        <v>6578902</v>
      </c>
      <c r="T10" s="18" t="s">
        <v>93</v>
      </c>
      <c r="U10" s="25" t="s">
        <v>112</v>
      </c>
      <c r="V10" s="35">
        <v>26000</v>
      </c>
      <c r="W10" s="35">
        <v>23000</v>
      </c>
      <c r="X10" s="35">
        <v>18600</v>
      </c>
      <c r="Y10" s="35">
        <v>14500</v>
      </c>
      <c r="Z10" s="35">
        <v>13000</v>
      </c>
      <c r="AA10" s="35">
        <v>12500</v>
      </c>
      <c r="AB10" s="21">
        <v>12500</v>
      </c>
      <c r="AC10" s="21">
        <v>14000</v>
      </c>
      <c r="AD10" s="35">
        <v>15400</v>
      </c>
      <c r="AE10" s="35">
        <v>14500</v>
      </c>
      <c r="AF10" s="35">
        <v>18000</v>
      </c>
      <c r="AG10" s="35">
        <v>23000</v>
      </c>
      <c r="AH10" s="36">
        <f t="shared" si="0"/>
        <v>205000</v>
      </c>
    </row>
  </sheetData>
  <mergeCells count="15">
    <mergeCell ref="N3:N4"/>
    <mergeCell ref="O3:O4"/>
    <mergeCell ref="P3:P4"/>
    <mergeCell ref="A1:AH1"/>
    <mergeCell ref="A2:AH2"/>
    <mergeCell ref="Q3:Q4"/>
    <mergeCell ref="R3:R4"/>
    <mergeCell ref="S3:S4"/>
    <mergeCell ref="T3:T4"/>
    <mergeCell ref="U3:U4"/>
    <mergeCell ref="A3:A4"/>
    <mergeCell ref="B3:F3"/>
    <mergeCell ref="G3:J3"/>
    <mergeCell ref="K3:L3"/>
    <mergeCell ref="M3:M4"/>
  </mergeCells>
  <pageMargins left="0.7" right="0.7" top="0.75" bottom="0.75" header="0.3" footer="0.3"/>
  <pageSetup paperSize="9" scale="2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załącznik 1A</vt:lpstr>
      <vt:lpstr>załącznik 1B</vt:lpstr>
      <vt:lpstr>'załącznik 1A'!Obszar_wydruku</vt:lpstr>
      <vt:lpstr>'załącznik 1B'!Obszar_wydruku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Zaopatrzenie</dc:creator>
  <cp:lastModifiedBy>wwierzba@szpital-bochnia.pl</cp:lastModifiedBy>
  <cp:lastPrinted>2026-03-02T13:15:31Z</cp:lastPrinted>
  <dcterms:created xsi:type="dcterms:W3CDTF">2016-10-28T06:18:44Z</dcterms:created>
  <dcterms:modified xsi:type="dcterms:W3CDTF">2026-03-12T12:19:58Z</dcterms:modified>
</cp:coreProperties>
</file>