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en_skoroszyt"/>
  <mc:AlternateContent xmlns:mc="http://schemas.openxmlformats.org/markup-compatibility/2006">
    <mc:Choice Requires="x15">
      <x15ac:absPath xmlns:x15ac="http://schemas.microsoft.com/office/spreadsheetml/2010/11/ac" url="H:\Pulpit_2025-12-03\TP 2026 - dostawa odczynników materiałów\TP bez pompy\A  Z 24.02\"/>
    </mc:Choice>
  </mc:AlternateContent>
  <xr:revisionPtr revIDLastSave="0" documentId="13_ncr:1_{DA541C94-D758-4833-843B-F54B8DE29D7B}" xr6:coauthVersionLast="36" xr6:coauthVersionMax="36" xr10:uidLastSave="{00000000-0000-0000-0000-000000000000}"/>
  <bookViews>
    <workbookView xWindow="0" yWindow="0" windowWidth="25605" windowHeight="12015" tabRatio="570" xr2:uid="{00000000-000D-0000-FFFF-FFFF00000000}"/>
  </bookViews>
  <sheets>
    <sheet name="PAKIET I" sheetId="28" r:id="rId1"/>
    <sheet name="PAKIET II" sheetId="29" r:id="rId2"/>
    <sheet name="PAKIET III" sheetId="30" r:id="rId3"/>
    <sheet name="PAKIET IV" sheetId="3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34" l="1"/>
  <c r="H19" i="34"/>
  <c r="J19" i="34" s="1"/>
  <c r="I17" i="34"/>
  <c r="H17" i="34"/>
  <c r="J17" i="34" s="1"/>
  <c r="I16" i="34"/>
  <c r="H16" i="34"/>
  <c r="J16" i="34" s="1"/>
  <c r="I15" i="34"/>
  <c r="H15" i="34"/>
  <c r="J15" i="34" s="1"/>
  <c r="H41" i="29" l="1"/>
  <c r="J41" i="29" s="1"/>
  <c r="I41" i="29"/>
  <c r="I11" i="34"/>
  <c r="I12" i="34"/>
  <c r="I13" i="34"/>
  <c r="H13" i="34"/>
  <c r="J13" i="34" s="1"/>
  <c r="H14" i="34"/>
  <c r="J14" i="34" s="1"/>
  <c r="I14" i="34"/>
  <c r="H11" i="34" l="1"/>
  <c r="J11" i="34" s="1"/>
  <c r="H12" i="34"/>
  <c r="J12" i="34" s="1"/>
  <c r="G20" i="34"/>
  <c r="F20" i="34"/>
  <c r="I10" i="34"/>
  <c r="H10" i="34"/>
  <c r="J10" i="34" s="1"/>
  <c r="I9" i="34"/>
  <c r="H9" i="34"/>
  <c r="J9" i="34" s="1"/>
  <c r="I8" i="34"/>
  <c r="H8" i="34"/>
  <c r="J8" i="34" s="1"/>
  <c r="I7" i="34"/>
  <c r="H7" i="34"/>
  <c r="J7" i="34" s="1"/>
  <c r="I6" i="34"/>
  <c r="H6" i="34"/>
  <c r="J6" i="34" s="1"/>
  <c r="H20" i="34"/>
  <c r="H9" i="29"/>
  <c r="H8" i="29"/>
  <c r="H7" i="29"/>
  <c r="J20" i="34" l="1"/>
  <c r="I20" i="34"/>
  <c r="I15" i="30"/>
  <c r="H15" i="30"/>
  <c r="J15" i="30" s="1"/>
  <c r="I14" i="30"/>
  <c r="H14" i="30"/>
  <c r="J14" i="30" s="1"/>
  <c r="I13" i="30"/>
  <c r="H13" i="30"/>
  <c r="J13" i="30" s="1"/>
  <c r="H16" i="30"/>
  <c r="J16" i="30" s="1"/>
  <c r="I16" i="30"/>
  <c r="I12" i="30"/>
  <c r="H12" i="30"/>
  <c r="J12" i="30" s="1"/>
  <c r="I11" i="30"/>
  <c r="H11" i="30"/>
  <c r="J11" i="30" s="1"/>
  <c r="I10" i="30"/>
  <c r="H10" i="30"/>
  <c r="J10" i="30" s="1"/>
  <c r="I9" i="30"/>
  <c r="H9" i="30"/>
  <c r="J9" i="30" s="1"/>
  <c r="I8" i="30"/>
  <c r="H8" i="30"/>
  <c r="J8" i="30" s="1"/>
  <c r="I7" i="30"/>
  <c r="H7" i="30"/>
  <c r="J7" i="30" s="1"/>
  <c r="I6" i="30"/>
  <c r="H6" i="30"/>
  <c r="J6" i="30" s="1"/>
  <c r="I7" i="29" l="1"/>
  <c r="I8" i="29"/>
  <c r="I9" i="29"/>
  <c r="I10" i="29"/>
  <c r="I11" i="29"/>
  <c r="I12" i="29"/>
  <c r="I13" i="29"/>
  <c r="I14" i="29"/>
  <c r="I15" i="29"/>
  <c r="I16" i="29"/>
  <c r="I17" i="29"/>
  <c r="I18" i="29"/>
  <c r="I19" i="29"/>
  <c r="I20" i="29"/>
  <c r="I21" i="29"/>
  <c r="I22" i="29"/>
  <c r="I23" i="29"/>
  <c r="I24" i="29"/>
  <c r="I25" i="29"/>
  <c r="I26" i="29"/>
  <c r="I27" i="29"/>
  <c r="I28" i="29"/>
  <c r="I29" i="29"/>
  <c r="I30" i="29"/>
  <c r="I31" i="29"/>
  <c r="I32" i="29"/>
  <c r="I33" i="29"/>
  <c r="I34" i="29"/>
  <c r="I35" i="29"/>
  <c r="I36" i="29"/>
  <c r="I37" i="29"/>
  <c r="I38" i="29"/>
  <c r="I39" i="29"/>
  <c r="I40" i="29"/>
  <c r="I6" i="29"/>
  <c r="J7" i="29"/>
  <c r="J8" i="29"/>
  <c r="J9" i="29"/>
  <c r="H10" i="29"/>
  <c r="J10" i="29" s="1"/>
  <c r="H11" i="29"/>
  <c r="J11" i="29" s="1"/>
  <c r="H12" i="29"/>
  <c r="J12" i="29" s="1"/>
  <c r="H13" i="29"/>
  <c r="J13" i="29" s="1"/>
  <c r="H14" i="29"/>
  <c r="J14" i="29" s="1"/>
  <c r="H15" i="29"/>
  <c r="J15" i="29" s="1"/>
  <c r="H16" i="29"/>
  <c r="J16" i="29" s="1"/>
  <c r="H17" i="29"/>
  <c r="J17" i="29" s="1"/>
  <c r="H18" i="29"/>
  <c r="J18" i="29" s="1"/>
  <c r="H19" i="29"/>
  <c r="J19" i="29" s="1"/>
  <c r="H20" i="29"/>
  <c r="J20" i="29" s="1"/>
  <c r="H21" i="29"/>
  <c r="J21" i="29" s="1"/>
  <c r="H22" i="29"/>
  <c r="J22" i="29" s="1"/>
  <c r="H23" i="29"/>
  <c r="J23" i="29" s="1"/>
  <c r="H24" i="29"/>
  <c r="J24" i="29" s="1"/>
  <c r="H25" i="29"/>
  <c r="J25" i="29" s="1"/>
  <c r="H26" i="29"/>
  <c r="J26" i="29" s="1"/>
  <c r="H27" i="29"/>
  <c r="J27" i="29" s="1"/>
  <c r="H28" i="29"/>
  <c r="J28" i="29" s="1"/>
  <c r="H29" i="29"/>
  <c r="J29" i="29" s="1"/>
  <c r="H30" i="29"/>
  <c r="J30" i="29" s="1"/>
  <c r="H31" i="29"/>
  <c r="J31" i="29" s="1"/>
  <c r="H32" i="29"/>
  <c r="J32" i="29" s="1"/>
  <c r="H33" i="29"/>
  <c r="J33" i="29" s="1"/>
  <c r="H34" i="29"/>
  <c r="J34" i="29" s="1"/>
  <c r="H35" i="29"/>
  <c r="J35" i="29" s="1"/>
  <c r="H36" i="29"/>
  <c r="J36" i="29" s="1"/>
  <c r="H37" i="29"/>
  <c r="J37" i="29" s="1"/>
  <c r="H38" i="29"/>
  <c r="J38" i="29" s="1"/>
  <c r="H39" i="29"/>
  <c r="J39" i="29" s="1"/>
  <c r="H40" i="29"/>
  <c r="J40" i="29" s="1"/>
  <c r="H6" i="29"/>
  <c r="J6" i="29" s="1"/>
  <c r="I42" i="29" l="1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H16" i="28"/>
  <c r="J16" i="28" s="1"/>
  <c r="H17" i="28"/>
  <c r="J17" i="28" s="1"/>
  <c r="H18" i="28"/>
  <c r="J18" i="28" s="1"/>
  <c r="H19" i="28"/>
  <c r="J19" i="28" s="1"/>
  <c r="H20" i="28"/>
  <c r="J20" i="28" s="1"/>
  <c r="H21" i="28"/>
  <c r="J21" i="28" s="1"/>
  <c r="H22" i="28"/>
  <c r="J22" i="28" s="1"/>
  <c r="H23" i="28"/>
  <c r="J23" i="28" s="1"/>
  <c r="H24" i="28"/>
  <c r="J24" i="28" s="1"/>
  <c r="H25" i="28"/>
  <c r="J25" i="28" s="1"/>
  <c r="H26" i="28"/>
  <c r="J26" i="28" s="1"/>
  <c r="H27" i="28"/>
  <c r="J27" i="28" s="1"/>
  <c r="H28" i="28"/>
  <c r="J28" i="28" s="1"/>
  <c r="H29" i="28"/>
  <c r="J29" i="28" s="1"/>
  <c r="H30" i="28"/>
  <c r="J30" i="28" s="1"/>
  <c r="H31" i="28"/>
  <c r="J31" i="28" s="1"/>
  <c r="H32" i="28"/>
  <c r="J32" i="28" s="1"/>
  <c r="H33" i="28"/>
  <c r="J33" i="28" s="1"/>
  <c r="H34" i="28"/>
  <c r="J34" i="28" s="1"/>
  <c r="H35" i="28"/>
  <c r="J35" i="28" s="1"/>
  <c r="H6" i="28"/>
  <c r="I6" i="28"/>
  <c r="J6" i="28"/>
  <c r="H7" i="28"/>
  <c r="J7" i="28" s="1"/>
  <c r="I7" i="28"/>
  <c r="H8" i="28"/>
  <c r="I8" i="28"/>
  <c r="J8" i="28"/>
  <c r="H9" i="28"/>
  <c r="J9" i="28" s="1"/>
  <c r="I9" i="28"/>
  <c r="H10" i="28"/>
  <c r="J10" i="28" s="1"/>
  <c r="I10" i="28"/>
  <c r="H11" i="28"/>
  <c r="I11" i="28"/>
  <c r="J11" i="28"/>
  <c r="H12" i="28"/>
  <c r="I12" i="28"/>
  <c r="J12" i="28"/>
  <c r="H13" i="28"/>
  <c r="J13" i="28" s="1"/>
  <c r="I13" i="28"/>
  <c r="H14" i="28"/>
  <c r="I14" i="28"/>
  <c r="J14" i="28"/>
  <c r="H15" i="28"/>
  <c r="J15" i="28" s="1"/>
  <c r="I15" i="28"/>
  <c r="I36" i="28" l="1"/>
  <c r="J36" i="28"/>
  <c r="J42" i="29"/>
  <c r="G36" i="28"/>
  <c r="G26" i="30" l="1"/>
  <c r="F26" i="30"/>
  <c r="I25" i="30"/>
  <c r="H25" i="30"/>
  <c r="J25" i="30" s="1"/>
  <c r="I24" i="30"/>
  <c r="H24" i="30"/>
  <c r="J24" i="30" s="1"/>
  <c r="I23" i="30"/>
  <c r="H23" i="30"/>
  <c r="J23" i="30" s="1"/>
  <c r="I22" i="30"/>
  <c r="H22" i="30"/>
  <c r="J22" i="30" s="1"/>
  <c r="I21" i="30"/>
  <c r="H21" i="30"/>
  <c r="J21" i="30" s="1"/>
  <c r="I20" i="30"/>
  <c r="H20" i="30"/>
  <c r="J20" i="30" s="1"/>
  <c r="I19" i="30"/>
  <c r="H19" i="30"/>
  <c r="J19" i="30" s="1"/>
  <c r="I18" i="30"/>
  <c r="H18" i="30"/>
  <c r="J18" i="30" s="1"/>
  <c r="I17" i="30"/>
  <c r="I26" i="30" s="1"/>
  <c r="H17" i="30"/>
  <c r="J17" i="30" s="1"/>
  <c r="J26" i="30" s="1"/>
  <c r="H26" i="30" l="1"/>
  <c r="F36" i="28" l="1"/>
  <c r="G42" i="29"/>
  <c r="F42" i="29"/>
  <c r="H36" i="28" l="1"/>
  <c r="H42" i="29"/>
</calcChain>
</file>

<file path=xl/sharedStrings.xml><?xml version="1.0" encoding="utf-8"?>
<sst xmlns="http://schemas.openxmlformats.org/spreadsheetml/2006/main" count="338" uniqueCount="192">
  <si>
    <t>zzz</t>
  </si>
  <si>
    <t>Lp.</t>
  </si>
  <si>
    <t>Specyfikacja produktu</t>
  </si>
  <si>
    <t>Wielkość opakowania 
(j.m.)</t>
  </si>
  <si>
    <t>Liczba opakowań</t>
  </si>
  <si>
    <t>Cena jednostkowa netto 
(PLN)</t>
  </si>
  <si>
    <t>Stawka VAT 
(%)</t>
  </si>
  <si>
    <t>Cena jednostkowa brutto 
(PLN)</t>
  </si>
  <si>
    <t>Wartość netto 
(PLN)</t>
  </si>
  <si>
    <t>Wartość brutto 
(PLN)</t>
  </si>
  <si>
    <t>6(100%+7)=8</t>
  </si>
  <si>
    <t>5x6=9</t>
  </si>
  <si>
    <t>5x8=10</t>
  </si>
  <si>
    <t>[dokument należy sporządzić w formie elektronicznej  i podpisać kwalifikowanym podpisem elektronicznym lub zaufanym lub osobistym osoby uprawnionej do reprezentacji Wykonawcy]</t>
  </si>
  <si>
    <t>dokument należy sporządzić w formie elektronicznej  i podpisać kwalifikowanym podpisem elektronicznym, lub zaufanym lub osobistym osoby uprawnionej do reprezentacji Wykonawcy]</t>
  </si>
  <si>
    <t xml:space="preserve">Materiały i akcesoria laboratoryjne  Formularz cenowy </t>
  </si>
  <si>
    <t xml:space="preserve"> Odczynniki chemiczne i laboratoryjne  Formularz cenowy </t>
  </si>
  <si>
    <t>Nazwa produktu</t>
  </si>
  <si>
    <t>Sodium tetrakis[3,5-bis(trifluoromethyl)phenyl]borate</t>
  </si>
  <si>
    <t>50 mg</t>
  </si>
  <si>
    <t>Tetradodecylammonium tetrakis(4-chlorophenyl)borate</t>
  </si>
  <si>
    <t>1 g</t>
  </si>
  <si>
    <t>Potassium tetrakis[3,5-bis(trifluoromethyl)phenyl]borate</t>
  </si>
  <si>
    <t>Sodium tetrakis(4-fluorophenyl)borate dihydrate</t>
  </si>
  <si>
    <t>500 mg</t>
  </si>
  <si>
    <t>alpha lactalbumin human</t>
  </si>
  <si>
    <t>400 mg</t>
  </si>
  <si>
    <t>United States Pharmacopeia (USP) Reference Standard, CAS 9051-29-0</t>
  </si>
  <si>
    <t>Tetrabutylammonium hexafluorophosphate</t>
  </si>
  <si>
    <t>czystość ≥ 98%, numer CAS: 3109-63-5</t>
  </si>
  <si>
    <t>L-Ascorbic acid</t>
  </si>
  <si>
    <t>czystość ≥ 98%, numer CAS: 50-81-7</t>
  </si>
  <si>
    <t>500 g</t>
  </si>
  <si>
    <t>KSCN potasu tiocyjanian</t>
  </si>
  <si>
    <t>czystość ≥ 99%, numer CAS: 333-20-0</t>
  </si>
  <si>
    <t>1 kg</t>
  </si>
  <si>
    <t>Urea</t>
  </si>
  <si>
    <t>czystość ≥ 98%, numer CAS: 57-13-6</t>
  </si>
  <si>
    <t>Potassium oxalate monohydrate</t>
  </si>
  <si>
    <t>czystość ≥ 98%, numer CAS: 6487-48-5</t>
  </si>
  <si>
    <t>Uric acid</t>
  </si>
  <si>
    <t>czystość ≥ 99%, numer CAS: 69-93-2</t>
  </si>
  <si>
    <t>25 g</t>
  </si>
  <si>
    <t>Guanidine hydrochloride</t>
  </si>
  <si>
    <t>czystość ≥ 99%, numer CAS: 50-01-1</t>
  </si>
  <si>
    <t>klasa: Selectophore, numer CAS: 79060-88-1</t>
  </si>
  <si>
    <t>klasa: Selectophore, numer CAS: 100581-42-8</t>
  </si>
  <si>
    <t>klasa: Selectophore, numer CAS: 105560-52-9</t>
  </si>
  <si>
    <t>klasa: Selectophore, czystość ≥  98%, numer CAS: 207683-22-5</t>
  </si>
  <si>
    <t>D-(+)-Glukoza, bezwodna</t>
  </si>
  <si>
    <t>Czystość ≥ 99,5% (zasada wysuszona), numer CAS: 50-99-7</t>
  </si>
  <si>
    <t>Human serum</t>
  </si>
  <si>
    <t>Płyn niesterylny, Bez konserwantów</t>
  </si>
  <si>
    <t>100 mL</t>
  </si>
  <si>
    <t>Albumin from human serum, lyophilized powder, Fatty acid free, Globulin free</t>
  </si>
  <si>
    <t>czystość ≥ 99%, numer CAS: 70024-90-7</t>
  </si>
  <si>
    <t>Fibrinogen from human plasma</t>
  </si>
  <si>
    <t>stężenie białka ≥ 35%, numer CAS: 9001-32-5</t>
  </si>
  <si>
    <t>Glucose oxidase</t>
  </si>
  <si>
    <t>typ X, 100000-250000 units/g</t>
  </si>
  <si>
    <t>250 kU</t>
  </si>
  <si>
    <t>Roztwór buforowy pH 2</t>
  </si>
  <si>
    <t>Roztwór buforowy o pH 2 (z certyfikatem), dokładność: +/- 0,05 jednostki pH, Dostarczony w butelkach o pojemności 500 ml,</t>
  </si>
  <si>
    <t>500 mL</t>
  </si>
  <si>
    <t>Roztwór buforowy pH 4</t>
  </si>
  <si>
    <t>Roztwór buforowy o pH 4,01 (z certyfikatem), dokładność: +/- 0,05 jednostki pH, Dostarczony w butelkach o pojemności 500 ml,</t>
  </si>
  <si>
    <t>Roztwór buforowy pH 7</t>
  </si>
  <si>
    <t>Roztwór buforowy o pH 7,01 (z certyfikatem), dokładność: +/- 0,05 jednostki pH, Dostarczony w butelkach o pojemności 500 ml,</t>
  </si>
  <si>
    <t>Roztwór buforowy pH 9</t>
  </si>
  <si>
    <t>Roztwór buforowy o pH 9,18 (z certyfikatem), dokładność: +/- 0,05 jednostki pH, Dostarczony w butelkach o pojemności 500 ml,</t>
  </si>
  <si>
    <t>Roztwór buforowy pH 10</t>
  </si>
  <si>
    <t>Roztwór buforowy o pH 10,01 (z certyfikatem), dokładność: +/- 0,05 jednostki pH, Dostarczony w butelkach o pojemności 500 ml,</t>
  </si>
  <si>
    <t>Roztwór buforowy pH 11</t>
  </si>
  <si>
    <t>Roztwór buforowy o pH 11 (z certyfikatem), dokładność: +/- 0,05 jednostki pH, Dostarczony w butelkach o pojemności 500 ml,</t>
  </si>
  <si>
    <t>1 L</t>
  </si>
  <si>
    <t>Lactate Dehydrogenase, Porcine Heart</t>
  </si>
  <si>
    <t>≥300 units/mg protein, CAS: 9001-60-9</t>
  </si>
  <si>
    <t>50 KU</t>
  </si>
  <si>
    <t>Poly(ethylene glycol) diglycidyl ether</t>
  </si>
  <si>
    <t>average MN 500, CAS: 26403-72-5</t>
  </si>
  <si>
    <t>Gold(III) chloride hydrate</t>
  </si>
  <si>
    <t>99,995% trace metals basis, CAS: 27988-77-8</t>
  </si>
  <si>
    <t>PEGylated bis(sulfosuccinimidyl)suberate</t>
  </si>
  <si>
    <t>100 mg</t>
  </si>
  <si>
    <t>Weight percent 98-100, Numer CAS: 756526-03-1</t>
  </si>
  <si>
    <t>Pasta Platynowa</t>
  </si>
  <si>
    <t>Pasta do sitodruku, termoutwardzalna poniżej 135°C, do zastosowań sensorowych; Wypełniacz: platyna; Zawartość substancji stałych: 80-90%;Kompatybilne podłoża: poliester, poliwęglan, ceramika; Lepkość 5-20 Pa,s</t>
  </si>
  <si>
    <t>opakowanie</t>
  </si>
  <si>
    <t>Strzykawka dozująca</t>
  </si>
  <si>
    <t>Strzykawka dozująca 10 mL do dyspenserów pneumatycznych, EFD Optimum z tłoczkami, zestaw przezroczystych strzykawek z białymi tłoczkami, wyrób oryginalny Nordson-EFD</t>
  </si>
  <si>
    <t>Strzykawka dozująca 5 mL do dyspenserów pneumatycznych, EFD Optimum z tłoczkami, zestaw przezroczystych strzykawek z białymi tłoczkami, wyrób oryginalny Nordson-EFD</t>
  </si>
  <si>
    <t>Strzykawka dozująca 3 mL do dyspenserów pneumatycznych, EFD Optimum z tłoczkami, zestaw przezroczystych strzykawek z białymi tłoczkami, wyrób oryginalny Nordson-EFD</t>
  </si>
  <si>
    <t>elektoda pH</t>
  </si>
  <si>
    <t>szklana elektroda pHmetryczna o średnicy 16mm i długości 120mm, spiek ceramiczny, dokładność 0,01, zakres pomiaru pH 0-14, zakres temepratury pracy od 0 do 100 st, C, do precyzyjnego pomiaru wartości pH, współczynnik dryftu sygnału &lt; 0,002 pH/dzień</t>
  </si>
  <si>
    <t>sztuka</t>
  </si>
  <si>
    <t>wężyki do pomp perystaltycznych 0,89 mm</t>
  </si>
  <si>
    <t>wężyki wykonane z materiału Tygon® E-Food, średnica 0,89 mm, długość 406 mm, posiada certyfikat analizy</t>
  </si>
  <si>
    <t>Kartridże do stacji oczyszczania wody RO</t>
  </si>
  <si>
    <t>pasujące do stacji Sartorius Arium Mini i Mini plus, poj, 1,0 litra żywicy</t>
  </si>
  <si>
    <t>Sterylny Filtr końcowy 0,2μm</t>
  </si>
  <si>
    <t>pasujące do stacji Sartorius Arium Mini i Mini plus</t>
  </si>
  <si>
    <t>worek na wodę czystą</t>
  </si>
  <si>
    <t>objętość 5l, pasujący do stacji Sartorius Arium Mini</t>
  </si>
  <si>
    <t>Kartridże do wstępnego oczyszczania wody</t>
  </si>
  <si>
    <t>pasujące do stacji oczyszczania Sartorius arium mini plus, z modułem RO owydajności 8 l/h</t>
  </si>
  <si>
    <t>Moduł Lampy UV do systemów oczysczania wody RO</t>
  </si>
  <si>
    <t>pasująca do systemów  wody RO Sartorius Arium Mini/Mini Plus/Mini, Essential, dwuzakresowa 185|254 nm</t>
  </si>
  <si>
    <t xml:space="preserve">zestaw filtracyjny dwustopniowy złożony z dwóch 10" </t>
  </si>
  <si>
    <t>przyłącze 1/2'', lub 3/4'', lub 1'', 2 korpusy, ciśnienie pracy 2 do 6 bar, bez manometrów, 1 filtr sznurkowo-poliupropylenowy, 2 filtr ze spiekanego węgla aktywnego</t>
  </si>
  <si>
    <t>pistolet przedmuchowy; Pistolet przedmuchowy AT-10 z płynną regulacją ciśnienia powietrza,</t>
  </si>
  <si>
    <t>regulacja cisnienia; w zestawie z przewodem spiralnym  5m; o średnicy zew,10 x wez,6,5mm; okuty szybkozłącze 1/4"; Dodatkowa dysza metalowa o długości min, 10 cm do pistoletu,</t>
  </si>
  <si>
    <t>Przewody pomiarowe z krokodylkami</t>
  </si>
  <si>
    <t>Przewody pomiarowe z krokodylkami 32mm, dłogść 50cm, 10 szt,</t>
  </si>
  <si>
    <t>statyw ociekowy biały</t>
  </si>
  <si>
    <t>dyspenser na rękawiczki laboratoryjne</t>
  </si>
  <si>
    <t>Szalki Petriego, trójdzielne</t>
  </si>
  <si>
    <t>Cylinder miarowy</t>
  </si>
  <si>
    <t>Kolba miarowa szklana z korkiem</t>
  </si>
  <si>
    <t>Zlewka laboratoryjna ze szkła z wylewem</t>
  </si>
  <si>
    <t>Naczynka wagowe</t>
  </si>
  <si>
    <t>Zestaw pincet antystatycznych w etui</t>
  </si>
  <si>
    <t>Tryskawka z nadrukiem</t>
  </si>
  <si>
    <t>Probówki wirówkowe</t>
  </si>
  <si>
    <t>Pudełka 50-miejscowe z PP na probówki – komplet 5 szt,</t>
  </si>
  <si>
    <t>Butelka gwintowana z szeroką szyjką, oranżowa</t>
  </si>
  <si>
    <t>Zakrętka na butelkę o średnicy gwintu 40 mm</t>
  </si>
  <si>
    <t>Bagietka magnetyczna z PTFE;  250 mm</t>
  </si>
  <si>
    <t>Bagietka magnetyczna z PTFE; 450 mm</t>
  </si>
  <si>
    <t>Pipeta automatyczna jednokanałowa o regulowanej objętości 0,3-3 uL</t>
  </si>
  <si>
    <t>Pipeta automatyczna jednokanałowa o regulowanej objętości 1-10 uL</t>
  </si>
  <si>
    <t>Pipeta automatyczna jednokanałowa o regulowanej objętości 10-100 uL</t>
  </si>
  <si>
    <t>Pipeta automatyczna jednokanałowa o regulowanej objętości 500-5000 uL</t>
  </si>
  <si>
    <t>Pipeta automatyczna jednokanałowa o regulowanej objętości 1000-10000 uL</t>
  </si>
  <si>
    <t>Zlewki o pojemności 150 mL z PP ze skalą</t>
  </si>
  <si>
    <t xml:space="preserve">rękawice chemoodporne </t>
  </si>
  <si>
    <t>Kuwety białe do ociekania szkła</t>
  </si>
  <si>
    <t>wykonany z tworzywa sztucznego; 50 (5x10); 187x105x70 mm</t>
  </si>
  <si>
    <t>wykonany ze stali nierdzewnej</t>
  </si>
  <si>
    <t>Szalki Petriego wykonane z polistyrenu, Jałowe, średnica 90 mm; wysokość 14 mm</t>
  </si>
  <si>
    <t>Objętość 250 mL, klasa A, wykonany ze szkła borokrzemowego</t>
  </si>
  <si>
    <t>Kolba miarowa ze szkła borokrzemowego 3,3 z korkiem polietylenowym (PE), Klasa A, Wzorcowana „na wlew” (In), Wyprodukowana zgodnie z normą DIN EN ISO 1042, Pojemność 2000 ml, Tolerancja ±0,600 ml, Szlif NS 29/32</t>
  </si>
  <si>
    <t>Kolba miarowa ze szkła borokrzemowego 3,3 z korkiem polietylenowym (PE), Klasa A, Wzorcowana „na wlew” (In), Wyprodukowana zgodnie z normą DIN EN ISO 1042, Pojemność 1000 ml, Tolerancja ±0,400 ml, Szlif NS 24/29</t>
  </si>
  <si>
    <t>Kolba miarowa ze szkła borokrzemowego 3,3 z korkiem polietylenowym (PE), Klasa A, Wzorcowana „na wlew” (In), Wyprodukowana zgodnie z normą DIN EN ISO 1042, Pojemność 10 ml, Tolerancja ±0,025 ml, Szlif NS 10/19</t>
  </si>
  <si>
    <t>Zlewka laboratoryjna ze szkła DURAN niska z wylewem, Zgodna z normami DIN 12 331 i ISO 3819, Pojemność 5 ml, Wymiary produktu 30 x 22 mm (Wys, x Szer,)</t>
  </si>
  <si>
    <t>Zlewka laboratoryjna ze szkła DURAN niska z wylewem, Zgodna z normami DIN 12 331 i ISO 3819, Pojemność 10 ml, Wymiary produktu 35 x 26 mm (Wys, x Szer,)</t>
  </si>
  <si>
    <t>Zlewka laboratoryjna ze szkła DURAN niska z wylewem, Zgodna z normami DIN 12 331 i ISO 3819, Pojemność 25 ml, Wymiary produktu 50 x 34 mm (Wys, x Szer,)</t>
  </si>
  <si>
    <t>Zlewka laboratoryjna ze szkła DURAN niska z wylewem, Zgodna z normami DIN 12 331 i ISO 3819, Pojemność 50 ml, Wymiary produktu 60 x 42 mm(Wys, x Szer,)</t>
  </si>
  <si>
    <t>DIN 12 605, Ze szkła Duran, Wymienna pokrywka z uchwytem, 6 sztuk w opakowaniu, 25 x 25 mm,objętość 6 mL,</t>
  </si>
  <si>
    <t>DIN 12 605, Ze szkła Duran, Wymienna pokrywka z uchwytem, 6 sztuk w opakowaniu, 35 x 30 mm,objętość 15 mL,</t>
  </si>
  <si>
    <t>DIN 12 605, Ze szkła Duran, Wymienna pokrywka z uchwytem, 6 sztuk w opakowaniu, 50 x 30 mm,objętość 30 mL,</t>
  </si>
  <si>
    <t>DIN 12 605, Ze szkła Duran, Wymienna pokrywka z uchwytem, 6 sztuk w opakowaniu, 60 x 30 mm,objętość 45 mL,</t>
  </si>
  <si>
    <t>DIN 12 605, Ze szkła Duran, Wymienna pokrywka z uchwytem, 6 sztuk w opakowaniu, 25 x 40 mm,objętość 10 mL,</t>
  </si>
  <si>
    <t>DIN 12 605, Ze szkła Duran, Wymienna pokrywka z uchwytem, 6 sztuk w opakowaniu, 30 x 50 mm,objętość 20 mL,</t>
  </si>
  <si>
    <t>DIN 12 605, Ze szkła Duran, Wymienna pokrywka z uchwytem, 6 sztuk w opakowaniu, 35 x 70 mm,objętość 45 mL,</t>
  </si>
  <si>
    <t>DIN 12 605, Ze szkła Duran, Wymienna pokrywka z uchwytem, 6 sztuk w opakowaniu, 40 x 80 mm,objętość 70 mL,</t>
  </si>
  <si>
    <t>Zestaw pincet z antystatycznej stali zawierający modele o różnych kształtach i rozmiarach; ostarczane w etui; min, 10 sztuk w opakowaniu</t>
  </si>
  <si>
    <t>Tryskawka z nadrukiem Dest, Wasser, Tryskawka z LDPE z szeroką szyjką, Pojemność 500 ml, Średnica tryskawki 77 mm,</t>
  </si>
  <si>
    <t>Probówki wirówkowe typu Falcon wykonane z medycznego polipropylenu z zakrętką Plug-Seal – w statywach styropianowych , Pojemność 15 ml, Stożkowe dno, Sterylne,</t>
  </si>
  <si>
    <t>Probówki wirówkowe typu Falcon wykonane z medycznego polipropylenu z zakrętką Plug-Seal – w statywach styropianowych , Pojemność 50 ml, Stożkowe dno, Sterylne,</t>
  </si>
  <si>
    <t>Zestaw pudełek 50-miejscowych wykonanych z PP przeznaczonych do przechowywania probówek, posiadające oznakowanie alfanumeryczne, zamykane na zatrzask, 5 lub więcej pudełek w opakowaniu,</t>
  </si>
  <si>
    <t>Butelki zgodne z normą DIN, Wykonane z brązowego szkła sodowego,</t>
  </si>
  <si>
    <t>Czarne zakrętki na butelki z wkładem z tworzywa sztucznego,</t>
  </si>
  <si>
    <t xml:space="preserve">Bagietka do mieszadełek magnetycznych o długości 250 mm, wykonana z PTFE, Z silnym magnesem na końcu, </t>
  </si>
  <si>
    <t xml:space="preserve">Bagietka do mieszadełek magnetycznych o długości 450 mm, wykonana z PTFE, Z silnym magnesem na końcu, </t>
  </si>
  <si>
    <t>Kompatybilne z końcówkami Sartorius Optifit</t>
  </si>
  <si>
    <t>Wykonane z PP, z wylewem,</t>
  </si>
  <si>
    <t>nitrylowe długie (45 cm) rozm, 7; chemoodporność potwoerdzona certyfikacją</t>
  </si>
  <si>
    <t>nitrylowe długie (45 cm) rozm, 8; chemoodporność potwoerdzona certyfikacją</t>
  </si>
  <si>
    <t>nitrylowe długie (45 cm) rozm, 9; chemoodporność potwoerdzona certyfikacją</t>
  </si>
  <si>
    <t>wykonane z PCV; 200 x 150 x 45 mm</t>
  </si>
  <si>
    <t>wykonane z PCV; 320 x 260 x 70 mm</t>
  </si>
  <si>
    <t>wykoanny z tworzywa sztucznego; 96 (8 x 12); 179x127x64 mm</t>
  </si>
  <si>
    <t>50 mL; sztuka</t>
  </si>
  <si>
    <t>wężyki do pomp perystaltycznych 1,14 mm</t>
  </si>
  <si>
    <t>wężyki wykonane z materiału Tygon® E-Food, średnica 1,14 mm, długość 406 mm, posiada certyfikat analizy</t>
  </si>
  <si>
    <t>Cleaning Cards</t>
  </si>
  <si>
    <t xml:space="preserve"> kompatybilne z Sartorius Octet SF3</t>
  </si>
  <si>
    <t>vials 2 mL for SPR measurements</t>
  </si>
  <si>
    <t>vials 0.9 mL for SPR measurements</t>
  </si>
  <si>
    <t>vials 7.5 mL for SPR measurements</t>
  </si>
  <si>
    <t>HEPES free acid</t>
  </si>
  <si>
    <t>100 g</t>
  </si>
  <si>
    <t>EDTA di sodium salt</t>
  </si>
  <si>
    <t>sodium hypochlorite</t>
  </si>
  <si>
    <t>10-15 % available chlorine; CAS 7681-52-9</t>
  </si>
  <si>
    <t>CAS: 7365-45-9</t>
  </si>
  <si>
    <t>98%, CAS 139-33-3</t>
  </si>
  <si>
    <t>butelka laboratoryjna ze szkła z zakrętką</t>
  </si>
  <si>
    <t>butleka laboratoryjna wykonana ze szkła DURAN z zakrętką z PP i pierścieniem wylewowym, produkcja zgodnie z normą ISO4796-1, pojemność 1000 mL, gwint GL45</t>
  </si>
  <si>
    <t xml:space="preserve">Uwagi </t>
  </si>
  <si>
    <t xml:space="preserve">Materiały i akcesoria laboratoryjne  -   Formularz cenowy </t>
  </si>
  <si>
    <t xml:space="preserve">Materiały i akcesoria laboratoryjne -  Formularz cenowy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</si>
</sst>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#,##0.00\ &quot;zł&quot;"/>
  </numFmts>
  <fonts count="28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6"/>
      <color theme="0" tint="-0.34998626667073579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i/>
      <sz val="9"/>
      <color rgb="FFFF0000"/>
      <name val="Calibri"/>
      <family val="2"/>
      <charset val="238"/>
      <scheme val="minor"/>
    </font>
    <font>
      <b/>
      <i/>
      <u/>
      <sz val="9"/>
      <color rgb="FFFF0000"/>
      <name val="Calibri"/>
      <family val="2"/>
      <charset val="238"/>
      <scheme val="minor"/>
    </font>
    <font>
      <sz val="11"/>
      <color rgb="FF000000"/>
      <name val="Aptos Narrow"/>
      <family val="2"/>
      <charset val="238"/>
    </font>
    <font>
      <sz val="10"/>
      <color rgb="FF000000"/>
      <name val="Aptos Narrow"/>
      <family val="2"/>
      <charset val="238"/>
    </font>
    <font>
      <i/>
      <sz val="9"/>
      <color theme="1"/>
      <name val="Calibri"/>
      <family val="2"/>
      <charset val="238"/>
      <scheme val="minor"/>
    </font>
    <font>
      <i/>
      <u/>
      <sz val="9"/>
      <color rgb="FFFF0000"/>
      <name val="Calibri"/>
      <family val="2"/>
      <charset val="238"/>
      <scheme val="minor"/>
    </font>
    <font>
      <i/>
      <sz val="9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6"/>
      <color theme="0" tint="-0.34998626667073579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164" fontId="1" fillId="0" borderId="0"/>
    <xf numFmtId="0" fontId="10" fillId="7" borderId="0" applyNumberFormat="0" applyBorder="0" applyAlignment="0" applyProtection="0"/>
    <xf numFmtId="0" fontId="12" fillId="0" borderId="0"/>
    <xf numFmtId="0" fontId="1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25">
    <xf numFmtId="0" fontId="0" fillId="0" borderId="0" xfId="0"/>
    <xf numFmtId="0" fontId="2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5" fillId="0" borderId="0" xfId="0" applyFont="1" applyProtection="1"/>
    <xf numFmtId="0" fontId="3" fillId="4" borderId="2" xfId="0" applyFont="1" applyFill="1" applyBorder="1" applyAlignment="1" applyProtection="1">
      <alignment horizontal="center" vertical="center"/>
    </xf>
    <xf numFmtId="9" fontId="3" fillId="5" borderId="2" xfId="0" applyNumberFormat="1" applyFont="1" applyFill="1" applyBorder="1" applyAlignment="1" applyProtection="1">
      <alignment vertical="center" wrapText="1"/>
      <protection locked="0"/>
    </xf>
    <xf numFmtId="165" fontId="3" fillId="6" borderId="2" xfId="0" applyNumberFormat="1" applyFont="1" applyFill="1" applyBorder="1" applyAlignment="1" applyProtection="1">
      <alignment vertical="center" wrapText="1"/>
    </xf>
    <xf numFmtId="0" fontId="3" fillId="4" borderId="1" xfId="0" applyFont="1" applyFill="1" applyBorder="1" applyAlignment="1" applyProtection="1">
      <alignment horizontal="center" vertical="center"/>
    </xf>
    <xf numFmtId="165" fontId="3" fillId="0" borderId="1" xfId="1" applyNumberFormat="1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/>
    <xf numFmtId="0" fontId="8" fillId="6" borderId="3" xfId="0" applyFont="1" applyFill="1" applyBorder="1" applyAlignment="1" applyProtection="1">
      <alignment horizontal="center" vertical="center" wrapText="1"/>
    </xf>
    <xf numFmtId="165" fontId="2" fillId="4" borderId="3" xfId="0" applyNumberFormat="1" applyFont="1" applyFill="1" applyBorder="1" applyAlignment="1" applyProtection="1">
      <alignment horizontal="center" wrapText="1"/>
    </xf>
    <xf numFmtId="0" fontId="3" fillId="0" borderId="0" xfId="0" applyFont="1" applyAlignment="1" applyProtection="1">
      <alignment horizontal="center" wrapText="1"/>
    </xf>
    <xf numFmtId="165" fontId="3" fillId="6" borderId="1" xfId="0" applyNumberFormat="1" applyFont="1" applyFill="1" applyBorder="1" applyAlignment="1" applyProtection="1">
      <alignment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Protection="1"/>
    <xf numFmtId="0" fontId="15" fillId="0" borderId="1" xfId="0" applyFont="1" applyBorder="1" applyAlignment="1">
      <alignment horizontal="center" vertical="center" wrapText="1"/>
    </xf>
    <xf numFmtId="0" fontId="7" fillId="0" borderId="0" xfId="5" applyProtection="1"/>
    <xf numFmtId="0" fontId="6" fillId="0" borderId="0" xfId="0" applyFont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9" fillId="4" borderId="0" xfId="0" applyFont="1" applyFill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165" fontId="3" fillId="6" borderId="8" xfId="0" applyNumberFormat="1" applyFont="1" applyFill="1" applyBorder="1" applyAlignment="1" applyProtection="1">
      <alignment vertical="center" wrapText="1"/>
    </xf>
    <xf numFmtId="165" fontId="2" fillId="4" borderId="9" xfId="0" applyNumberFormat="1" applyFont="1" applyFill="1" applyBorder="1" applyAlignment="1" applyProtection="1">
      <alignment horizontal="center" wrapText="1"/>
    </xf>
    <xf numFmtId="165" fontId="2" fillId="4" borderId="1" xfId="0" applyNumberFormat="1" applyFont="1" applyFill="1" applyBorder="1" applyAlignment="1" applyProtection="1">
      <alignment horizontal="center" wrapText="1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wrapText="1"/>
    </xf>
    <xf numFmtId="9" fontId="13" fillId="5" borderId="1" xfId="0" applyNumberFormat="1" applyFont="1" applyFill="1" applyBorder="1" applyAlignment="1" applyProtection="1">
      <alignment vertical="center" wrapText="1"/>
      <protection locked="0"/>
    </xf>
    <xf numFmtId="165" fontId="13" fillId="6" borderId="2" xfId="0" applyNumberFormat="1" applyFont="1" applyFill="1" applyBorder="1" applyAlignment="1" applyProtection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wrapText="1"/>
    </xf>
    <xf numFmtId="0" fontId="15" fillId="0" borderId="7" xfId="0" applyFont="1" applyBorder="1" applyAlignment="1">
      <alignment horizontal="center" vertical="center" wrapText="1"/>
    </xf>
    <xf numFmtId="0" fontId="9" fillId="4" borderId="0" xfId="0" applyFont="1" applyFill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/>
    </xf>
    <xf numFmtId="0" fontId="18" fillId="3" borderId="1" xfId="0" applyFont="1" applyFill="1" applyBorder="1" applyAlignment="1" applyProtection="1">
      <alignment horizontal="center" vertical="center" wrapText="1"/>
    </xf>
    <xf numFmtId="9" fontId="3" fillId="5" borderId="1" xfId="0" applyNumberFormat="1" applyFont="1" applyFill="1" applyBorder="1" applyAlignment="1" applyProtection="1">
      <alignment vertical="center" wrapText="1"/>
      <protection locked="0"/>
    </xf>
    <xf numFmtId="0" fontId="19" fillId="0" borderId="5" xfId="0" applyFont="1" applyBorder="1" applyAlignment="1">
      <alignment wrapText="1"/>
    </xf>
    <xf numFmtId="0" fontId="14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 applyProtection="1">
      <alignment vertical="center"/>
      <protection locked="0"/>
    </xf>
    <xf numFmtId="0" fontId="15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 applyProtection="1">
      <alignment vertical="center"/>
      <protection locked="0"/>
    </xf>
    <xf numFmtId="0" fontId="3" fillId="0" borderId="0" xfId="0" applyNumberFormat="1" applyFont="1" applyAlignment="1" applyProtection="1">
      <alignment horizontal="center" vertical="center"/>
    </xf>
    <xf numFmtId="0" fontId="3" fillId="0" borderId="0" xfId="0" applyNumberFormat="1" applyFont="1" applyProtection="1"/>
    <xf numFmtId="0" fontId="19" fillId="0" borderId="5" xfId="0" applyFont="1" applyBorder="1" applyAlignment="1"/>
    <xf numFmtId="0" fontId="9" fillId="4" borderId="0" xfId="0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0" borderId="5" xfId="0" applyFont="1" applyBorder="1" applyAlignment="1">
      <alignment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1" fillId="3" borderId="1" xfId="0" applyFont="1" applyFill="1" applyBorder="1" applyAlignment="1" applyProtection="1">
      <alignment horizontal="center" vertical="center" wrapText="1"/>
    </xf>
    <xf numFmtId="0" fontId="22" fillId="3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/>
    </xf>
    <xf numFmtId="0" fontId="23" fillId="3" borderId="1" xfId="0" applyFont="1" applyFill="1" applyBorder="1" applyAlignment="1" applyProtection="1">
      <alignment horizontal="center" vertical="center" wrapText="1"/>
    </xf>
    <xf numFmtId="0" fontId="23" fillId="3" borderId="1" xfId="0" applyNumberFormat="1" applyFont="1" applyFill="1" applyBorder="1" applyAlignment="1" applyProtection="1">
      <alignment horizontal="center" vertical="center" wrapText="1"/>
    </xf>
    <xf numFmtId="0" fontId="21" fillId="3" borderId="1" xfId="0" applyNumberFormat="1" applyFont="1" applyFill="1" applyBorder="1" applyAlignment="1" applyProtection="1">
      <alignment horizontal="center" vertical="center" wrapText="1"/>
    </xf>
    <xf numFmtId="0" fontId="21" fillId="3" borderId="6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24" fillId="0" borderId="5" xfId="0" applyFont="1" applyBorder="1" applyAlignment="1">
      <alignment wrapText="1"/>
    </xf>
    <xf numFmtId="0" fontId="24" fillId="0" borderId="5" xfId="0" applyNumberFormat="1" applyFont="1" applyBorder="1" applyAlignment="1">
      <alignment wrapText="1"/>
    </xf>
    <xf numFmtId="0" fontId="12" fillId="0" borderId="5" xfId="6" applyFont="1" applyBorder="1" applyAlignment="1">
      <alignment wrapText="1"/>
    </xf>
    <xf numFmtId="0" fontId="24" fillId="0" borderId="1" xfId="0" applyFont="1" applyBorder="1" applyAlignment="1">
      <alignment wrapText="1"/>
    </xf>
    <xf numFmtId="0" fontId="25" fillId="0" borderId="5" xfId="0" applyFont="1" applyBorder="1" applyAlignment="1">
      <alignment wrapText="1"/>
    </xf>
    <xf numFmtId="0" fontId="25" fillId="0" borderId="5" xfId="0" applyNumberFormat="1" applyFont="1" applyBorder="1" applyAlignment="1">
      <alignment wrapText="1"/>
    </xf>
    <xf numFmtId="0" fontId="13" fillId="0" borderId="5" xfId="0" applyFont="1" applyBorder="1" applyAlignment="1">
      <alignment wrapText="1"/>
    </xf>
    <xf numFmtId="0" fontId="13" fillId="0" borderId="10" xfId="0" applyFont="1" applyBorder="1" applyAlignment="1">
      <alignment horizontal="center" wrapText="1"/>
    </xf>
    <xf numFmtId="0" fontId="12" fillId="0" borderId="5" xfId="6" applyNumberFormat="1" applyFont="1" applyBorder="1" applyAlignment="1">
      <alignment wrapText="1"/>
    </xf>
    <xf numFmtId="0" fontId="26" fillId="6" borderId="3" xfId="0" applyNumberFormat="1" applyFont="1" applyFill="1" applyBorder="1" applyAlignment="1" applyProtection="1">
      <alignment horizontal="center" vertical="center" wrapText="1"/>
    </xf>
    <xf numFmtId="0" fontId="26" fillId="6" borderId="3" xfId="0" applyFont="1" applyFill="1" applyBorder="1" applyAlignment="1" applyProtection="1">
      <alignment horizontal="center" vertical="center" wrapText="1"/>
    </xf>
    <xf numFmtId="165" fontId="3" fillId="4" borderId="3" xfId="0" applyNumberFormat="1" applyFont="1" applyFill="1" applyBorder="1" applyAlignment="1" applyProtection="1">
      <alignment horizontal="center" wrapText="1"/>
    </xf>
    <xf numFmtId="165" fontId="3" fillId="4" borderId="9" xfId="0" applyNumberFormat="1" applyFont="1" applyFill="1" applyBorder="1" applyAlignment="1" applyProtection="1">
      <alignment horizontal="center" wrapText="1"/>
    </xf>
    <xf numFmtId="165" fontId="3" fillId="4" borderId="1" xfId="0" applyNumberFormat="1" applyFont="1" applyFill="1" applyBorder="1" applyAlignment="1" applyProtection="1">
      <alignment horizontal="center" wrapText="1"/>
    </xf>
    <xf numFmtId="165" fontId="24" fillId="0" borderId="5" xfId="0" applyNumberFormat="1" applyFont="1" applyBorder="1" applyAlignment="1">
      <alignment wrapText="1"/>
    </xf>
    <xf numFmtId="165" fontId="25" fillId="0" borderId="5" xfId="0" applyNumberFormat="1" applyFont="1" applyBorder="1" applyAlignment="1">
      <alignment wrapText="1"/>
    </xf>
    <xf numFmtId="165" fontId="13" fillId="0" borderId="5" xfId="0" applyNumberFormat="1" applyFont="1" applyBorder="1" applyAlignment="1">
      <alignment wrapText="1"/>
    </xf>
    <xf numFmtId="165" fontId="19" fillId="0" borderId="5" xfId="0" applyNumberFormat="1" applyFont="1" applyBorder="1" applyAlignment="1">
      <alignment wrapText="1"/>
    </xf>
    <xf numFmtId="0" fontId="19" fillId="0" borderId="10" xfId="0" applyFont="1" applyBorder="1" applyAlignment="1">
      <alignment wrapText="1"/>
    </xf>
    <xf numFmtId="0" fontId="20" fillId="0" borderId="10" xfId="0" applyFont="1" applyBorder="1" applyAlignment="1">
      <alignment wrapText="1"/>
    </xf>
    <xf numFmtId="9" fontId="3" fillId="5" borderId="11" xfId="0" applyNumberFormat="1" applyFont="1" applyFill="1" applyBorder="1" applyAlignment="1" applyProtection="1">
      <alignment vertical="center" wrapText="1"/>
      <protection locked="0"/>
    </xf>
    <xf numFmtId="165" fontId="3" fillId="6" borderId="11" xfId="0" applyNumberFormat="1" applyFont="1" applyFill="1" applyBorder="1" applyAlignment="1" applyProtection="1">
      <alignment vertical="center" wrapText="1"/>
    </xf>
    <xf numFmtId="165" fontId="3" fillId="6" borderId="12" xfId="0" applyNumberFormat="1" applyFont="1" applyFill="1" applyBorder="1" applyAlignment="1" applyProtection="1">
      <alignment vertical="center" wrapText="1"/>
    </xf>
    <xf numFmtId="165" fontId="3" fillId="6" borderId="13" xfId="0" applyNumberFormat="1" applyFont="1" applyFill="1" applyBorder="1" applyAlignment="1" applyProtection="1">
      <alignment vertical="center" wrapText="1"/>
    </xf>
    <xf numFmtId="0" fontId="19" fillId="0" borderId="1" xfId="0" applyFont="1" applyBorder="1" applyAlignment="1">
      <alignment wrapText="1"/>
    </xf>
    <xf numFmtId="165" fontId="3" fillId="0" borderId="0" xfId="0" applyNumberFormat="1" applyFont="1" applyProtection="1"/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 applyProtection="1">
      <alignment vertical="center" wrapText="1"/>
      <protection locked="0"/>
    </xf>
    <xf numFmtId="165" fontId="3" fillId="0" borderId="2" xfId="0" applyNumberFormat="1" applyFont="1" applyFill="1" applyBorder="1" applyAlignment="1" applyProtection="1">
      <alignment vertical="center" wrapText="1"/>
    </xf>
    <xf numFmtId="165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Protection="1"/>
    <xf numFmtId="0" fontId="3" fillId="0" borderId="0" xfId="0" applyFont="1" applyFill="1" applyProtection="1"/>
    <xf numFmtId="0" fontId="7" fillId="0" borderId="0" xfId="5" applyFill="1" applyProtection="1"/>
    <xf numFmtId="0" fontId="0" fillId="0" borderId="1" xfId="0" applyFill="1" applyBorder="1" applyAlignment="1">
      <alignment horizontal="center" wrapText="1"/>
    </xf>
    <xf numFmtId="165" fontId="3" fillId="0" borderId="1" xfId="0" applyNumberFormat="1" applyFont="1" applyFill="1" applyBorder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wrapText="1"/>
    </xf>
    <xf numFmtId="0" fontId="19" fillId="0" borderId="5" xfId="0" applyFont="1" applyFill="1" applyBorder="1" applyAlignment="1">
      <alignment wrapText="1"/>
    </xf>
    <xf numFmtId="0" fontId="20" fillId="0" borderId="5" xfId="0" applyFont="1" applyFill="1" applyBorder="1" applyAlignment="1">
      <alignment wrapText="1"/>
    </xf>
    <xf numFmtId="9" fontId="3" fillId="0" borderId="2" xfId="0" applyNumberFormat="1" applyFont="1" applyFill="1" applyBorder="1" applyAlignment="1" applyProtection="1">
      <alignment vertical="center" wrapText="1"/>
      <protection locked="0"/>
    </xf>
    <xf numFmtId="165" fontId="13" fillId="0" borderId="2" xfId="0" applyNumberFormat="1" applyFont="1" applyFill="1" applyBorder="1" applyAlignment="1" applyProtection="1">
      <alignment vertical="center" wrapText="1"/>
    </xf>
    <xf numFmtId="165" fontId="3" fillId="0" borderId="8" xfId="0" applyNumberFormat="1" applyFont="1" applyFill="1" applyBorder="1" applyAlignment="1" applyProtection="1">
      <alignment vertical="center" wrapText="1"/>
    </xf>
    <xf numFmtId="0" fontId="19" fillId="0" borderId="1" xfId="0" applyFont="1" applyFill="1" applyBorder="1" applyAlignment="1">
      <alignment wrapText="1"/>
    </xf>
    <xf numFmtId="0" fontId="27" fillId="0" borderId="1" xfId="0" applyFont="1" applyFill="1" applyBorder="1"/>
    <xf numFmtId="9" fontId="3" fillId="0" borderId="1" xfId="0" applyNumberFormat="1" applyFont="1" applyFill="1" applyBorder="1" applyProtection="1"/>
    <xf numFmtId="165" fontId="1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center" wrapText="1"/>
    </xf>
    <xf numFmtId="0" fontId="3" fillId="0" borderId="1" xfId="0" applyFont="1" applyFill="1" applyBorder="1" applyAlignment="1" applyProtection="1">
      <alignment horizontal="center" vertical="center"/>
    </xf>
    <xf numFmtId="165" fontId="19" fillId="0" borderId="5" xfId="0" applyNumberFormat="1" applyFont="1" applyFill="1" applyBorder="1" applyAlignment="1">
      <alignment wrapText="1"/>
    </xf>
    <xf numFmtId="0" fontId="17" fillId="3" borderId="1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vertical="center" wrapText="1"/>
    </xf>
    <xf numFmtId="0" fontId="9" fillId="4" borderId="0" xfId="0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</cellXfs>
  <cellStyles count="7">
    <cellStyle name="Excel Built-in Normal" xfId="1" xr:uid="{00000000-0005-0000-0000-000000000000}"/>
    <cellStyle name="Hiperłącze" xfId="6" builtinId="8"/>
    <cellStyle name="Hyperlink" xfId="5" xr:uid="{00000000-0005-0000-0000-000001000000}"/>
    <cellStyle name="Normalny" xfId="0" builtinId="0"/>
    <cellStyle name="Normalny 2" xfId="4" xr:uid="{00000000-0005-0000-0000-000003000000}"/>
    <cellStyle name="Normalny 3" xfId="3" xr:uid="{00000000-0005-0000-0000-000004000000}"/>
    <cellStyle name="Zły" xfId="2" builtinId="27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6"/>
  <sheetViews>
    <sheetView tabSelected="1" zoomScale="85" zoomScaleNormal="85" workbookViewId="0">
      <selection activeCell="T7" sqref="T7"/>
    </sheetView>
  </sheetViews>
  <sheetFormatPr defaultColWidth="8.7109375" defaultRowHeight="12.75"/>
  <cols>
    <col min="1" max="1" width="5.7109375" style="2" customWidth="1"/>
    <col min="2" max="2" width="25.7109375" style="10" customWidth="1"/>
    <col min="3" max="3" width="51.7109375" style="12" customWidth="1"/>
    <col min="4" max="4" width="13.42578125" style="10" customWidth="1"/>
    <col min="5" max="5" width="9.7109375" style="18" customWidth="1"/>
    <col min="6" max="6" width="21.5703125" style="2" customWidth="1"/>
    <col min="7" max="7" width="7.28515625" style="2" customWidth="1"/>
    <col min="8" max="8" width="10.5703125" style="2" bestFit="1" customWidth="1"/>
    <col min="9" max="9" width="11.28515625" style="2" customWidth="1"/>
    <col min="10" max="10" width="14.7109375" style="2" customWidth="1"/>
    <col min="11" max="11" width="12" style="2" customWidth="1"/>
    <col min="12" max="14" width="8.7109375" style="2"/>
    <col min="15" max="15" width="9.5703125" style="2" bestFit="1" customWidth="1"/>
    <col min="16" max="16384" width="8.7109375" style="2"/>
  </cols>
  <sheetData>
    <row r="1" spans="1:13" ht="101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23"/>
    </row>
    <row r="2" spans="1:13" ht="47.1" customHeight="1">
      <c r="A2" s="121" t="s">
        <v>16</v>
      </c>
      <c r="B2" s="121"/>
      <c r="C2" s="121"/>
      <c r="D2" s="121"/>
      <c r="E2" s="121"/>
      <c r="F2" s="121"/>
      <c r="G2" s="121"/>
      <c r="H2" s="121"/>
      <c r="I2" s="121"/>
      <c r="J2" s="121"/>
      <c r="K2" s="24"/>
    </row>
    <row r="3" spans="1:13" ht="14.85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1"/>
    </row>
    <row r="4" spans="1:13" s="4" customFormat="1" ht="86.1" customHeight="1">
      <c r="A4" s="3" t="s">
        <v>1</v>
      </c>
      <c r="B4" s="39" t="s">
        <v>17</v>
      </c>
      <c r="C4" s="40" t="s">
        <v>2</v>
      </c>
      <c r="D4" s="39" t="s">
        <v>3</v>
      </c>
      <c r="E4" s="115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9" t="s">
        <v>189</v>
      </c>
      <c r="L4" s="20"/>
    </row>
    <row r="5" spans="1:13" ht="20.100000000000001" customHeight="1">
      <c r="A5" s="1">
        <v>1</v>
      </c>
      <c r="B5" s="1">
        <v>2</v>
      </c>
      <c r="C5" s="11">
        <v>3</v>
      </c>
      <c r="D5" s="1">
        <v>4</v>
      </c>
      <c r="E5" s="116">
        <v>5</v>
      </c>
      <c r="F5" s="1">
        <v>6</v>
      </c>
      <c r="G5" s="1">
        <v>7</v>
      </c>
      <c r="H5" s="1" t="s">
        <v>10</v>
      </c>
      <c r="I5" s="1" t="s">
        <v>11</v>
      </c>
      <c r="J5" s="1" t="s">
        <v>12</v>
      </c>
      <c r="K5" s="1"/>
    </row>
    <row r="6" spans="1:13" ht="25.5">
      <c r="A6" s="8">
        <v>1</v>
      </c>
      <c r="B6" s="54" t="s">
        <v>28</v>
      </c>
      <c r="C6" s="54" t="s">
        <v>29</v>
      </c>
      <c r="D6" s="54" t="s">
        <v>181</v>
      </c>
      <c r="E6" s="43">
        <v>1</v>
      </c>
      <c r="F6" s="83"/>
      <c r="G6" s="6"/>
      <c r="H6" s="7">
        <f t="shared" ref="H6:H35" si="0">F6+F6*G6</f>
        <v>0</v>
      </c>
      <c r="I6" s="7">
        <f t="shared" ref="I6:I7" si="1">E6*F6</f>
        <v>0</v>
      </c>
      <c r="J6" s="7">
        <f t="shared" ref="J6:J7" si="2">H6*E6</f>
        <v>0</v>
      </c>
      <c r="K6" s="16"/>
    </row>
    <row r="7" spans="1:13" ht="14.25">
      <c r="A7" s="8">
        <v>2</v>
      </c>
      <c r="B7" s="43" t="s">
        <v>30</v>
      </c>
      <c r="C7" s="43" t="s">
        <v>31</v>
      </c>
      <c r="D7" s="43" t="s">
        <v>32</v>
      </c>
      <c r="E7" s="43">
        <v>1</v>
      </c>
      <c r="F7" s="83"/>
      <c r="G7" s="6"/>
      <c r="H7" s="7">
        <f t="shared" si="0"/>
        <v>0</v>
      </c>
      <c r="I7" s="7">
        <f t="shared" si="1"/>
        <v>0</v>
      </c>
      <c r="J7" s="7">
        <f t="shared" si="2"/>
        <v>0</v>
      </c>
      <c r="K7" s="16"/>
    </row>
    <row r="8" spans="1:13" ht="14.25">
      <c r="A8" s="8">
        <v>3</v>
      </c>
      <c r="B8" s="43" t="s">
        <v>33</v>
      </c>
      <c r="C8" s="43" t="s">
        <v>34</v>
      </c>
      <c r="D8" s="43" t="s">
        <v>35</v>
      </c>
      <c r="E8" s="43">
        <v>1</v>
      </c>
      <c r="F8" s="83"/>
      <c r="G8" s="6"/>
      <c r="H8" s="7">
        <f t="shared" si="0"/>
        <v>0</v>
      </c>
      <c r="I8" s="7">
        <f>E8*F8</f>
        <v>0</v>
      </c>
      <c r="J8" s="7">
        <f>H8*E8</f>
        <v>0</v>
      </c>
      <c r="K8" s="16"/>
    </row>
    <row r="9" spans="1:13" ht="27" customHeight="1">
      <c r="A9" s="8">
        <v>4</v>
      </c>
      <c r="B9" s="43" t="s">
        <v>36</v>
      </c>
      <c r="C9" s="43" t="s">
        <v>37</v>
      </c>
      <c r="D9" s="43" t="s">
        <v>32</v>
      </c>
      <c r="E9" s="43">
        <v>1</v>
      </c>
      <c r="F9" s="83"/>
      <c r="G9" s="6"/>
      <c r="H9" s="7">
        <f t="shared" si="0"/>
        <v>0</v>
      </c>
      <c r="I9" s="7">
        <f t="shared" ref="I9:I35" si="3">E9*F9</f>
        <v>0</v>
      </c>
      <c r="J9" s="7">
        <f t="shared" ref="J9:J35" si="4">H9*E9</f>
        <v>0</v>
      </c>
      <c r="K9" s="16"/>
      <c r="M9" s="22"/>
    </row>
    <row r="10" spans="1:13" ht="29.25">
      <c r="A10" s="8">
        <v>5</v>
      </c>
      <c r="B10" s="43" t="s">
        <v>38</v>
      </c>
      <c r="C10" s="43" t="s">
        <v>39</v>
      </c>
      <c r="D10" s="43" t="s">
        <v>32</v>
      </c>
      <c r="E10" s="43">
        <v>1</v>
      </c>
      <c r="F10" s="83"/>
      <c r="G10" s="6"/>
      <c r="H10" s="7">
        <f t="shared" si="0"/>
        <v>0</v>
      </c>
      <c r="I10" s="7">
        <f t="shared" si="3"/>
        <v>0</v>
      </c>
      <c r="J10" s="7">
        <f t="shared" si="4"/>
        <v>0</v>
      </c>
      <c r="K10" s="16"/>
      <c r="M10" s="22"/>
    </row>
    <row r="11" spans="1:13" ht="31.7" customHeight="1">
      <c r="A11" s="8">
        <v>6</v>
      </c>
      <c r="B11" s="43" t="s">
        <v>40</v>
      </c>
      <c r="C11" s="43" t="s">
        <v>41</v>
      </c>
      <c r="D11" s="43" t="s">
        <v>42</v>
      </c>
      <c r="E11" s="43">
        <v>1</v>
      </c>
      <c r="F11" s="83"/>
      <c r="G11" s="6"/>
      <c r="H11" s="7">
        <f t="shared" si="0"/>
        <v>0</v>
      </c>
      <c r="I11" s="7">
        <f t="shared" si="3"/>
        <v>0</v>
      </c>
      <c r="J11" s="7">
        <f t="shared" si="4"/>
        <v>0</v>
      </c>
      <c r="K11" s="16"/>
      <c r="M11" s="22"/>
    </row>
    <row r="12" spans="1:13" ht="27.6" customHeight="1">
      <c r="A12" s="8">
        <v>7</v>
      </c>
      <c r="B12" s="43" t="s">
        <v>43</v>
      </c>
      <c r="C12" s="43" t="s">
        <v>44</v>
      </c>
      <c r="D12" s="43" t="s">
        <v>32</v>
      </c>
      <c r="E12" s="43">
        <v>1</v>
      </c>
      <c r="F12" s="83"/>
      <c r="G12" s="6"/>
      <c r="H12" s="7">
        <f t="shared" si="0"/>
        <v>0</v>
      </c>
      <c r="I12" s="7">
        <f t="shared" si="3"/>
        <v>0</v>
      </c>
      <c r="J12" s="7">
        <f t="shared" si="4"/>
        <v>0</v>
      </c>
      <c r="K12" s="16"/>
      <c r="M12" s="22"/>
    </row>
    <row r="13" spans="1:13" ht="43.5">
      <c r="A13" s="113">
        <v>8</v>
      </c>
      <c r="B13" s="103" t="s">
        <v>18</v>
      </c>
      <c r="C13" s="103" t="s">
        <v>45</v>
      </c>
      <c r="D13" s="103" t="s">
        <v>19</v>
      </c>
      <c r="E13" s="103">
        <v>1</v>
      </c>
      <c r="F13" s="114"/>
      <c r="G13" s="105"/>
      <c r="H13" s="95">
        <f t="shared" si="0"/>
        <v>0</v>
      </c>
      <c r="I13" s="95">
        <f t="shared" si="3"/>
        <v>0</v>
      </c>
      <c r="J13" s="95">
        <f t="shared" si="4"/>
        <v>0</v>
      </c>
      <c r="K13" s="96"/>
      <c r="M13" s="22"/>
    </row>
    <row r="14" spans="1:13" ht="43.5">
      <c r="A14" s="113">
        <v>9</v>
      </c>
      <c r="B14" s="103" t="s">
        <v>20</v>
      </c>
      <c r="C14" s="103" t="s">
        <v>46</v>
      </c>
      <c r="D14" s="103" t="s">
        <v>21</v>
      </c>
      <c r="E14" s="103">
        <v>1</v>
      </c>
      <c r="F14" s="114"/>
      <c r="G14" s="94"/>
      <c r="H14" s="95">
        <f t="shared" si="0"/>
        <v>0</v>
      </c>
      <c r="I14" s="95">
        <f t="shared" si="3"/>
        <v>0</v>
      </c>
      <c r="J14" s="95">
        <f t="shared" si="4"/>
        <v>0</v>
      </c>
      <c r="K14" s="96"/>
      <c r="M14" s="22"/>
    </row>
    <row r="15" spans="1:13" ht="63" customHeight="1">
      <c r="A15" s="113">
        <v>10</v>
      </c>
      <c r="B15" s="103" t="s">
        <v>22</v>
      </c>
      <c r="C15" s="103" t="s">
        <v>47</v>
      </c>
      <c r="D15" s="103" t="s">
        <v>19</v>
      </c>
      <c r="E15" s="103">
        <v>1</v>
      </c>
      <c r="F15" s="114"/>
      <c r="G15" s="94"/>
      <c r="H15" s="95">
        <f t="shared" si="0"/>
        <v>0</v>
      </c>
      <c r="I15" s="95">
        <f t="shared" si="3"/>
        <v>0</v>
      </c>
      <c r="J15" s="95">
        <f t="shared" si="4"/>
        <v>0</v>
      </c>
      <c r="K15" s="96"/>
      <c r="M15" s="22"/>
    </row>
    <row r="16" spans="1:13" ht="63" customHeight="1">
      <c r="A16" s="113">
        <v>11</v>
      </c>
      <c r="B16" s="103" t="s">
        <v>23</v>
      </c>
      <c r="C16" s="103" t="s">
        <v>48</v>
      </c>
      <c r="D16" s="103" t="s">
        <v>24</v>
      </c>
      <c r="E16" s="103">
        <v>1</v>
      </c>
      <c r="F16" s="114"/>
      <c r="G16" s="94"/>
      <c r="H16" s="95">
        <f t="shared" si="0"/>
        <v>0</v>
      </c>
      <c r="I16" s="95">
        <f t="shared" si="3"/>
        <v>0</v>
      </c>
      <c r="J16" s="95">
        <f t="shared" si="4"/>
        <v>0</v>
      </c>
      <c r="K16" s="96"/>
      <c r="M16" s="22"/>
    </row>
    <row r="17" spans="1:13" ht="63" customHeight="1">
      <c r="A17" s="8">
        <v>12</v>
      </c>
      <c r="B17" s="43" t="s">
        <v>49</v>
      </c>
      <c r="C17" s="43" t="s">
        <v>50</v>
      </c>
      <c r="D17" s="43" t="s">
        <v>32</v>
      </c>
      <c r="E17" s="43">
        <v>2</v>
      </c>
      <c r="F17" s="83"/>
      <c r="G17" s="42"/>
      <c r="H17" s="7">
        <f t="shared" si="0"/>
        <v>0</v>
      </c>
      <c r="I17" s="7">
        <f t="shared" si="3"/>
        <v>0</v>
      </c>
      <c r="J17" s="7">
        <f t="shared" si="4"/>
        <v>0</v>
      </c>
      <c r="K17" s="16"/>
      <c r="M17" s="22"/>
    </row>
    <row r="18" spans="1:13" ht="15">
      <c r="A18" s="8">
        <v>13</v>
      </c>
      <c r="B18" s="43" t="s">
        <v>51</v>
      </c>
      <c r="C18" s="43" t="s">
        <v>52</v>
      </c>
      <c r="D18" s="43" t="s">
        <v>53</v>
      </c>
      <c r="E18" s="43">
        <v>3</v>
      </c>
      <c r="F18" s="83"/>
      <c r="G18" s="42"/>
      <c r="H18" s="7">
        <f t="shared" si="0"/>
        <v>0</v>
      </c>
      <c r="I18" s="7">
        <f t="shared" si="3"/>
        <v>0</v>
      </c>
      <c r="J18" s="7">
        <f t="shared" si="4"/>
        <v>0</v>
      </c>
      <c r="K18" s="16"/>
      <c r="M18" s="22"/>
    </row>
    <row r="19" spans="1:13" ht="57.75">
      <c r="A19" s="8">
        <v>14</v>
      </c>
      <c r="B19" s="43" t="s">
        <v>54</v>
      </c>
      <c r="C19" s="43" t="s">
        <v>55</v>
      </c>
      <c r="D19" s="43" t="s">
        <v>21</v>
      </c>
      <c r="E19" s="43">
        <v>1</v>
      </c>
      <c r="F19" s="83"/>
      <c r="G19" s="42"/>
      <c r="H19" s="7">
        <f t="shared" si="0"/>
        <v>0</v>
      </c>
      <c r="I19" s="7">
        <f t="shared" si="3"/>
        <v>0</v>
      </c>
      <c r="J19" s="7">
        <f t="shared" si="4"/>
        <v>0</v>
      </c>
      <c r="K19" s="16"/>
      <c r="M19" s="22"/>
    </row>
    <row r="20" spans="1:13" ht="29.25">
      <c r="A20" s="8">
        <v>15</v>
      </c>
      <c r="B20" s="43" t="s">
        <v>56</v>
      </c>
      <c r="C20" s="43" t="s">
        <v>57</v>
      </c>
      <c r="D20" s="43" t="s">
        <v>24</v>
      </c>
      <c r="E20" s="43">
        <v>1</v>
      </c>
      <c r="F20" s="83"/>
      <c r="G20" s="42"/>
      <c r="H20" s="7">
        <f t="shared" si="0"/>
        <v>0</v>
      </c>
      <c r="I20" s="7">
        <f t="shared" si="3"/>
        <v>0</v>
      </c>
      <c r="J20" s="7">
        <f t="shared" si="4"/>
        <v>0</v>
      </c>
      <c r="K20" s="16"/>
      <c r="M20" s="22"/>
    </row>
    <row r="21" spans="1:13" ht="15">
      <c r="A21" s="8">
        <v>16</v>
      </c>
      <c r="B21" s="103" t="s">
        <v>58</v>
      </c>
      <c r="C21" s="103" t="s">
        <v>59</v>
      </c>
      <c r="D21" s="103" t="s">
        <v>60</v>
      </c>
      <c r="E21" s="103">
        <v>1</v>
      </c>
      <c r="F21" s="114"/>
      <c r="G21" s="94"/>
      <c r="H21" s="95">
        <f t="shared" si="0"/>
        <v>0</v>
      </c>
      <c r="I21" s="95">
        <f t="shared" si="3"/>
        <v>0</v>
      </c>
      <c r="J21" s="95">
        <f t="shared" si="4"/>
        <v>0</v>
      </c>
      <c r="K21" s="96"/>
      <c r="M21" s="22"/>
    </row>
    <row r="22" spans="1:13" ht="29.25">
      <c r="A22" s="8">
        <v>17</v>
      </c>
      <c r="B22" s="43" t="s">
        <v>25</v>
      </c>
      <c r="C22" s="43" t="s">
        <v>27</v>
      </c>
      <c r="D22" s="43" t="s">
        <v>26</v>
      </c>
      <c r="E22" s="43">
        <v>1</v>
      </c>
      <c r="F22" s="83"/>
      <c r="G22" s="42"/>
      <c r="H22" s="7">
        <f t="shared" si="0"/>
        <v>0</v>
      </c>
      <c r="I22" s="7">
        <f t="shared" si="3"/>
        <v>0</v>
      </c>
      <c r="J22" s="7">
        <f t="shared" si="4"/>
        <v>0</v>
      </c>
      <c r="K22" s="16"/>
      <c r="M22" s="22"/>
    </row>
    <row r="23" spans="1:13" ht="43.5">
      <c r="A23" s="8">
        <v>18</v>
      </c>
      <c r="B23" s="43" t="s">
        <v>61</v>
      </c>
      <c r="C23" s="43" t="s">
        <v>62</v>
      </c>
      <c r="D23" s="43" t="s">
        <v>63</v>
      </c>
      <c r="E23" s="43">
        <v>10</v>
      </c>
      <c r="F23" s="83"/>
      <c r="G23" s="42"/>
      <c r="H23" s="7">
        <f t="shared" si="0"/>
        <v>0</v>
      </c>
      <c r="I23" s="7">
        <f t="shared" si="3"/>
        <v>0</v>
      </c>
      <c r="J23" s="7">
        <f t="shared" si="4"/>
        <v>0</v>
      </c>
      <c r="K23" s="16"/>
      <c r="M23" s="22"/>
    </row>
    <row r="24" spans="1:13" ht="43.5">
      <c r="A24" s="8">
        <v>19</v>
      </c>
      <c r="B24" s="43" t="s">
        <v>64</v>
      </c>
      <c r="C24" s="43" t="s">
        <v>65</v>
      </c>
      <c r="D24" s="43" t="s">
        <v>63</v>
      </c>
      <c r="E24" s="43">
        <v>10</v>
      </c>
      <c r="F24" s="83"/>
      <c r="G24" s="42"/>
      <c r="H24" s="7">
        <f t="shared" si="0"/>
        <v>0</v>
      </c>
      <c r="I24" s="7">
        <f t="shared" si="3"/>
        <v>0</v>
      </c>
      <c r="J24" s="7">
        <f t="shared" si="4"/>
        <v>0</v>
      </c>
      <c r="K24" s="16"/>
      <c r="M24" s="22"/>
    </row>
    <row r="25" spans="1:13" ht="43.5">
      <c r="A25" s="8">
        <v>20</v>
      </c>
      <c r="B25" s="43" t="s">
        <v>66</v>
      </c>
      <c r="C25" s="43" t="s">
        <v>67</v>
      </c>
      <c r="D25" s="43" t="s">
        <v>63</v>
      </c>
      <c r="E25" s="43">
        <v>10</v>
      </c>
      <c r="F25" s="83"/>
      <c r="G25" s="42"/>
      <c r="H25" s="7">
        <f t="shared" si="0"/>
        <v>0</v>
      </c>
      <c r="I25" s="7">
        <f t="shared" si="3"/>
        <v>0</v>
      </c>
      <c r="J25" s="7">
        <f t="shared" si="4"/>
        <v>0</v>
      </c>
      <c r="K25" s="16"/>
      <c r="M25" s="22"/>
    </row>
    <row r="26" spans="1:13" ht="28.5" customHeight="1">
      <c r="A26" s="8">
        <v>21</v>
      </c>
      <c r="B26" s="43" t="s">
        <v>68</v>
      </c>
      <c r="C26" s="43" t="s">
        <v>69</v>
      </c>
      <c r="D26" s="43" t="s">
        <v>63</v>
      </c>
      <c r="E26" s="43">
        <v>10</v>
      </c>
      <c r="F26" s="83"/>
      <c r="G26" s="42"/>
      <c r="H26" s="7">
        <f t="shared" si="0"/>
        <v>0</v>
      </c>
      <c r="I26" s="7">
        <f t="shared" si="3"/>
        <v>0</v>
      </c>
      <c r="J26" s="7">
        <f t="shared" si="4"/>
        <v>0</v>
      </c>
      <c r="K26" s="16"/>
      <c r="M26" s="22"/>
    </row>
    <row r="27" spans="1:13" ht="28.5" customHeight="1">
      <c r="A27" s="8">
        <v>22</v>
      </c>
      <c r="B27" s="43" t="s">
        <v>70</v>
      </c>
      <c r="C27" s="43" t="s">
        <v>71</v>
      </c>
      <c r="D27" s="43" t="s">
        <v>63</v>
      </c>
      <c r="E27" s="43">
        <v>10</v>
      </c>
      <c r="F27" s="83"/>
      <c r="G27" s="42"/>
      <c r="H27" s="7">
        <f t="shared" si="0"/>
        <v>0</v>
      </c>
      <c r="I27" s="7">
        <f t="shared" si="3"/>
        <v>0</v>
      </c>
      <c r="J27" s="7">
        <f t="shared" si="4"/>
        <v>0</v>
      </c>
      <c r="K27" s="16"/>
      <c r="M27" s="22"/>
    </row>
    <row r="28" spans="1:13" ht="28.5" customHeight="1">
      <c r="A28" s="8">
        <v>23</v>
      </c>
      <c r="B28" s="43" t="s">
        <v>72</v>
      </c>
      <c r="C28" s="43" t="s">
        <v>73</v>
      </c>
      <c r="D28" s="43" t="s">
        <v>74</v>
      </c>
      <c r="E28" s="43">
        <v>10</v>
      </c>
      <c r="F28" s="83"/>
      <c r="G28" s="42"/>
      <c r="H28" s="7">
        <f t="shared" si="0"/>
        <v>0</v>
      </c>
      <c r="I28" s="7">
        <f t="shared" si="3"/>
        <v>0</v>
      </c>
      <c r="J28" s="7">
        <f t="shared" si="4"/>
        <v>0</v>
      </c>
      <c r="K28" s="16"/>
      <c r="M28" s="22"/>
    </row>
    <row r="29" spans="1:13" ht="29.25">
      <c r="A29" s="8">
        <v>24</v>
      </c>
      <c r="B29" s="43" t="s">
        <v>75</v>
      </c>
      <c r="C29" s="43" t="s">
        <v>76</v>
      </c>
      <c r="D29" s="43" t="s">
        <v>77</v>
      </c>
      <c r="E29" s="43">
        <v>1</v>
      </c>
      <c r="F29" s="83"/>
      <c r="G29" s="42"/>
      <c r="H29" s="7">
        <f t="shared" si="0"/>
        <v>0</v>
      </c>
      <c r="I29" s="7">
        <f t="shared" si="3"/>
        <v>0</v>
      </c>
      <c r="J29" s="7">
        <f t="shared" si="4"/>
        <v>0</v>
      </c>
      <c r="K29" s="16"/>
      <c r="M29" s="22"/>
    </row>
    <row r="30" spans="1:13" ht="29.25">
      <c r="A30" s="8">
        <v>25</v>
      </c>
      <c r="B30" s="103" t="s">
        <v>78</v>
      </c>
      <c r="C30" s="103" t="s">
        <v>79</v>
      </c>
      <c r="D30" s="103" t="s">
        <v>53</v>
      </c>
      <c r="E30" s="103">
        <v>1</v>
      </c>
      <c r="F30" s="114"/>
      <c r="G30" s="94"/>
      <c r="H30" s="95">
        <f t="shared" si="0"/>
        <v>0</v>
      </c>
      <c r="I30" s="95">
        <f t="shared" si="3"/>
        <v>0</v>
      </c>
      <c r="J30" s="95">
        <f t="shared" si="4"/>
        <v>0</v>
      </c>
      <c r="K30" s="96"/>
      <c r="M30" s="22"/>
    </row>
    <row r="31" spans="1:13" ht="15">
      <c r="A31" s="8">
        <v>26</v>
      </c>
      <c r="B31" s="103" t="s">
        <v>80</v>
      </c>
      <c r="C31" s="103" t="s">
        <v>81</v>
      </c>
      <c r="D31" s="103" t="s">
        <v>24</v>
      </c>
      <c r="E31" s="103">
        <v>2</v>
      </c>
      <c r="F31" s="114"/>
      <c r="G31" s="94"/>
      <c r="H31" s="95">
        <f t="shared" si="0"/>
        <v>0</v>
      </c>
      <c r="I31" s="95">
        <f t="shared" si="3"/>
        <v>0</v>
      </c>
      <c r="J31" s="95">
        <f t="shared" si="4"/>
        <v>0</v>
      </c>
      <c r="K31" s="96"/>
      <c r="M31" s="22"/>
    </row>
    <row r="32" spans="1:13" ht="52.35" customHeight="1">
      <c r="A32" s="8">
        <v>27</v>
      </c>
      <c r="B32" s="92" t="s">
        <v>82</v>
      </c>
      <c r="C32" s="93" t="s">
        <v>84</v>
      </c>
      <c r="D32" s="93" t="s">
        <v>83</v>
      </c>
      <c r="E32" s="117">
        <v>1</v>
      </c>
      <c r="F32" s="9"/>
      <c r="G32" s="94"/>
      <c r="H32" s="95">
        <f t="shared" si="0"/>
        <v>0</v>
      </c>
      <c r="I32" s="95">
        <f t="shared" si="3"/>
        <v>0</v>
      </c>
      <c r="J32" s="95">
        <f t="shared" si="4"/>
        <v>0</v>
      </c>
      <c r="K32" s="96"/>
      <c r="M32" s="22"/>
    </row>
    <row r="33" spans="1:13" ht="28.5" customHeight="1">
      <c r="A33" s="8">
        <v>28</v>
      </c>
      <c r="B33" s="92" t="s">
        <v>180</v>
      </c>
      <c r="C33" s="92" t="s">
        <v>185</v>
      </c>
      <c r="D33" s="93" t="s">
        <v>181</v>
      </c>
      <c r="E33" s="117">
        <v>3</v>
      </c>
      <c r="F33" s="9"/>
      <c r="G33" s="94"/>
      <c r="H33" s="95">
        <f t="shared" si="0"/>
        <v>0</v>
      </c>
      <c r="I33" s="95">
        <f t="shared" si="3"/>
        <v>0</v>
      </c>
      <c r="J33" s="95">
        <f t="shared" si="4"/>
        <v>0</v>
      </c>
      <c r="K33" s="96"/>
      <c r="L33" s="98"/>
      <c r="M33" s="99"/>
    </row>
    <row r="34" spans="1:13" ht="28.5" customHeight="1">
      <c r="A34" s="8">
        <v>29</v>
      </c>
      <c r="B34" s="92" t="s">
        <v>182</v>
      </c>
      <c r="C34" s="92" t="s">
        <v>186</v>
      </c>
      <c r="D34" s="93" t="s">
        <v>35</v>
      </c>
      <c r="E34" s="117">
        <v>1</v>
      </c>
      <c r="F34" s="9"/>
      <c r="G34" s="94"/>
      <c r="H34" s="95">
        <f t="shared" si="0"/>
        <v>0</v>
      </c>
      <c r="I34" s="95">
        <f t="shared" si="3"/>
        <v>0</v>
      </c>
      <c r="J34" s="95">
        <f t="shared" si="4"/>
        <v>0</v>
      </c>
      <c r="K34" s="96"/>
      <c r="L34" s="98"/>
      <c r="M34" s="99"/>
    </row>
    <row r="35" spans="1:13" ht="15.75">
      <c r="A35" s="8">
        <v>30</v>
      </c>
      <c r="B35" s="92" t="s">
        <v>183</v>
      </c>
      <c r="C35" s="100" t="s">
        <v>184</v>
      </c>
      <c r="D35" s="93" t="s">
        <v>63</v>
      </c>
      <c r="E35" s="118">
        <v>1</v>
      </c>
      <c r="F35" s="101"/>
      <c r="G35" s="94"/>
      <c r="H35" s="95">
        <f t="shared" si="0"/>
        <v>0</v>
      </c>
      <c r="I35" s="95">
        <f t="shared" si="3"/>
        <v>0</v>
      </c>
      <c r="J35" s="95">
        <f t="shared" si="4"/>
        <v>0</v>
      </c>
      <c r="K35" s="96"/>
      <c r="L35" s="98"/>
      <c r="M35" s="98"/>
    </row>
    <row r="36" spans="1:13" ht="72" customHeight="1" thickBot="1">
      <c r="F36" s="13" t="e">
        <f>"suma kontrolna: "
&amp;SUM(#REF!)</f>
        <v>#REF!</v>
      </c>
      <c r="G36" s="13" t="e">
        <f>"suma kontrolna: "
&amp;SUM(#REF!)</f>
        <v>#REF!</v>
      </c>
      <c r="H36" s="13" t="e">
        <f>"suma kontrolna: "
&amp;SUM(#REF!)</f>
        <v>#REF!</v>
      </c>
      <c r="I36" s="14" t="str">
        <f>"Całkowita wartość netto: "&amp;SUM(I6:I35)&amp;" zł"</f>
        <v>Całkowita wartość netto: 0 zł</v>
      </c>
      <c r="J36" s="29" t="str">
        <f>"Całkowita wartość brutto: "&amp;SUM(J6:J35)&amp;" zł"</f>
        <v>Całkowita wartość brutto: 0 zł</v>
      </c>
      <c r="K36" s="30"/>
    </row>
    <row r="37" spans="1:13">
      <c r="C37" s="15"/>
    </row>
    <row r="38" spans="1:13" ht="27.75" customHeight="1"/>
    <row r="39" spans="1:13" ht="48" customHeight="1">
      <c r="F39" s="119" t="s">
        <v>14</v>
      </c>
      <c r="G39" s="119"/>
      <c r="H39" s="119"/>
      <c r="I39" s="119"/>
      <c r="J39" s="119"/>
      <c r="K39" s="25"/>
    </row>
    <row r="46" spans="1:13">
      <c r="I46" s="91"/>
    </row>
  </sheetData>
  <mergeCells count="3">
    <mergeCell ref="F39:J39"/>
    <mergeCell ref="A1:J1"/>
    <mergeCell ref="A2:J3"/>
  </mergeCells>
  <conditionalFormatting sqref="B36:B1048576 B4:B5">
    <cfRule type="duplicateValues" dxfId="3" priority="22"/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5"/>
  <sheetViews>
    <sheetView topLeftCell="A31" workbookViewId="0">
      <selection activeCell="A2" sqref="A2:J3"/>
    </sheetView>
  </sheetViews>
  <sheetFormatPr defaultColWidth="8.7109375" defaultRowHeight="12.75"/>
  <cols>
    <col min="1" max="1" width="5.7109375" style="2" customWidth="1"/>
    <col min="2" max="2" width="24.7109375" style="10" customWidth="1"/>
    <col min="3" max="3" width="49.7109375" style="18" customWidth="1"/>
    <col min="4" max="4" width="14.5703125" style="10" customWidth="1"/>
    <col min="5" max="5" width="8.5703125" style="10" customWidth="1"/>
    <col min="6" max="6" width="9.7109375" style="2" bestFit="1" customWidth="1"/>
    <col min="7" max="7" width="6" style="2" customWidth="1"/>
    <col min="8" max="8" width="11.28515625" style="2" bestFit="1" customWidth="1"/>
    <col min="9" max="9" width="10.140625" style="2" bestFit="1" customWidth="1"/>
    <col min="10" max="10" width="10.28515625" style="2" customWidth="1"/>
    <col min="11" max="11" width="15.42578125" style="2" bestFit="1" customWidth="1"/>
    <col min="12" max="16384" width="8.7109375" style="2"/>
  </cols>
  <sheetData>
    <row r="1" spans="1:12" ht="95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23"/>
    </row>
    <row r="2" spans="1:12" ht="47.1" customHeight="1">
      <c r="A2" s="121" t="s">
        <v>15</v>
      </c>
      <c r="B2" s="121"/>
      <c r="C2" s="121"/>
      <c r="D2" s="121"/>
      <c r="E2" s="121"/>
      <c r="F2" s="121"/>
      <c r="G2" s="121"/>
      <c r="H2" s="121"/>
      <c r="I2" s="121"/>
      <c r="J2" s="121"/>
      <c r="K2" s="24"/>
    </row>
    <row r="3" spans="1:12" ht="14.85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1"/>
    </row>
    <row r="4" spans="1:12" s="4" customFormat="1" ht="86.1" customHeight="1">
      <c r="A4" s="3" t="s">
        <v>1</v>
      </c>
      <c r="B4" s="41" t="s">
        <v>17</v>
      </c>
      <c r="C4" s="40" t="s">
        <v>2</v>
      </c>
      <c r="D4" s="39" t="s">
        <v>3</v>
      </c>
      <c r="E4" s="39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26" t="s">
        <v>9</v>
      </c>
      <c r="K4" s="39" t="s">
        <v>189</v>
      </c>
      <c r="L4" s="20"/>
    </row>
    <row r="5" spans="1:12" ht="20.100000000000001" customHeight="1">
      <c r="A5" s="1">
        <v>1</v>
      </c>
      <c r="B5" s="1">
        <v>2</v>
      </c>
      <c r="C5" s="11">
        <v>3</v>
      </c>
      <c r="D5" s="1">
        <v>4</v>
      </c>
      <c r="E5" s="1">
        <v>5</v>
      </c>
      <c r="F5" s="1">
        <v>6</v>
      </c>
      <c r="G5" s="1">
        <v>7</v>
      </c>
      <c r="H5" s="1" t="s">
        <v>10</v>
      </c>
      <c r="I5" s="1" t="s">
        <v>11</v>
      </c>
      <c r="J5" s="27" t="s">
        <v>12</v>
      </c>
      <c r="K5" s="1"/>
    </row>
    <row r="6" spans="1:12" ht="25.5">
      <c r="A6" s="5">
        <v>1</v>
      </c>
      <c r="B6" s="54" t="s">
        <v>113</v>
      </c>
      <c r="C6" s="54" t="s">
        <v>136</v>
      </c>
      <c r="D6" s="54" t="s">
        <v>94</v>
      </c>
      <c r="E6" s="54">
        <v>1</v>
      </c>
      <c r="F6" s="54"/>
      <c r="G6" s="6"/>
      <c r="H6" s="7">
        <f>F6+F6*G6</f>
        <v>0</v>
      </c>
      <c r="I6" s="7">
        <f>F6*E6</f>
        <v>0</v>
      </c>
      <c r="J6" s="28">
        <f>E6*H6</f>
        <v>0</v>
      </c>
      <c r="K6" s="16"/>
    </row>
    <row r="7" spans="1:12" ht="25.5">
      <c r="A7" s="8">
        <v>2</v>
      </c>
      <c r="B7" s="54" t="s">
        <v>114</v>
      </c>
      <c r="C7" s="54" t="s">
        <v>137</v>
      </c>
      <c r="D7" s="54" t="s">
        <v>94</v>
      </c>
      <c r="E7" s="54">
        <v>3</v>
      </c>
      <c r="F7" s="43"/>
      <c r="G7" s="6"/>
      <c r="H7" s="7">
        <f>F7+F7*G7</f>
        <v>0</v>
      </c>
      <c r="I7" s="7">
        <f t="shared" ref="I7:I41" si="0">F7*E7</f>
        <v>0</v>
      </c>
      <c r="J7" s="28">
        <f t="shared" ref="J7:J41" si="1">E7*H7</f>
        <v>0</v>
      </c>
      <c r="K7" s="16"/>
    </row>
    <row r="8" spans="1:12" ht="28.5">
      <c r="A8" s="17">
        <v>3</v>
      </c>
      <c r="B8" s="43" t="s">
        <v>115</v>
      </c>
      <c r="C8" s="43" t="s">
        <v>138</v>
      </c>
      <c r="D8" s="43" t="s">
        <v>87</v>
      </c>
      <c r="E8" s="43">
        <v>1</v>
      </c>
      <c r="F8" s="43"/>
      <c r="G8" s="6"/>
      <c r="H8" s="7">
        <f>F8+F8*G8</f>
        <v>0</v>
      </c>
      <c r="I8" s="7">
        <f t="shared" si="0"/>
        <v>0</v>
      </c>
      <c r="J8" s="28">
        <f t="shared" si="1"/>
        <v>0</v>
      </c>
      <c r="K8" s="16"/>
    </row>
    <row r="9" spans="1:12" ht="28.5">
      <c r="A9" s="5">
        <v>4</v>
      </c>
      <c r="B9" s="43" t="s">
        <v>116</v>
      </c>
      <c r="C9" s="43" t="s">
        <v>139</v>
      </c>
      <c r="D9" s="43" t="s">
        <v>94</v>
      </c>
      <c r="E9" s="43">
        <v>5</v>
      </c>
      <c r="F9" s="43"/>
      <c r="G9" s="6"/>
      <c r="H9" s="7">
        <f>F9+F9*G9</f>
        <v>0</v>
      </c>
      <c r="I9" s="7">
        <f t="shared" si="0"/>
        <v>0</v>
      </c>
      <c r="J9" s="28">
        <f t="shared" si="1"/>
        <v>0</v>
      </c>
      <c r="K9" s="16"/>
    </row>
    <row r="10" spans="1:12" ht="57" customHeight="1">
      <c r="A10" s="8">
        <v>5</v>
      </c>
      <c r="B10" s="43" t="s">
        <v>117</v>
      </c>
      <c r="C10" s="43" t="s">
        <v>140</v>
      </c>
      <c r="D10" s="43" t="s">
        <v>94</v>
      </c>
      <c r="E10" s="43">
        <v>1</v>
      </c>
      <c r="F10" s="54"/>
      <c r="G10" s="6"/>
      <c r="H10" s="7">
        <f t="shared" ref="H10:H41" si="2">F10+F10*G10</f>
        <v>0</v>
      </c>
      <c r="I10" s="7">
        <f t="shared" si="0"/>
        <v>0</v>
      </c>
      <c r="J10" s="28">
        <f t="shared" si="1"/>
        <v>0</v>
      </c>
      <c r="K10" s="16"/>
    </row>
    <row r="11" spans="1:12" ht="63.75">
      <c r="A11" s="17">
        <v>6</v>
      </c>
      <c r="B11" s="43" t="s">
        <v>117</v>
      </c>
      <c r="C11" s="54" t="s">
        <v>141</v>
      </c>
      <c r="D11" s="54" t="s">
        <v>94</v>
      </c>
      <c r="E11" s="54">
        <v>1</v>
      </c>
      <c r="F11" s="54"/>
      <c r="G11" s="6"/>
      <c r="H11" s="7">
        <f t="shared" si="2"/>
        <v>0</v>
      </c>
      <c r="I11" s="7">
        <f t="shared" si="0"/>
        <v>0</v>
      </c>
      <c r="J11" s="28">
        <f t="shared" si="1"/>
        <v>0</v>
      </c>
      <c r="K11" s="16"/>
    </row>
    <row r="12" spans="1:12" ht="67.5" customHeight="1">
      <c r="A12" s="5">
        <v>7</v>
      </c>
      <c r="B12" s="43" t="s">
        <v>117</v>
      </c>
      <c r="C12" s="54" t="s">
        <v>142</v>
      </c>
      <c r="D12" s="54" t="s">
        <v>94</v>
      </c>
      <c r="E12" s="54">
        <v>1</v>
      </c>
      <c r="F12" s="43"/>
      <c r="G12" s="6"/>
      <c r="H12" s="7">
        <f t="shared" si="2"/>
        <v>0</v>
      </c>
      <c r="I12" s="7">
        <f t="shared" si="0"/>
        <v>0</v>
      </c>
      <c r="J12" s="28">
        <f t="shared" si="1"/>
        <v>0</v>
      </c>
      <c r="K12" s="16"/>
    </row>
    <row r="13" spans="1:12" ht="57">
      <c r="A13" s="8">
        <v>8</v>
      </c>
      <c r="B13" s="54" t="s">
        <v>118</v>
      </c>
      <c r="C13" s="43" t="s">
        <v>143</v>
      </c>
      <c r="D13" s="54" t="s">
        <v>94</v>
      </c>
      <c r="E13" s="43">
        <v>1</v>
      </c>
      <c r="F13" s="43"/>
      <c r="G13" s="6"/>
      <c r="H13" s="7">
        <f t="shared" si="2"/>
        <v>0</v>
      </c>
      <c r="I13" s="7">
        <f t="shared" si="0"/>
        <v>0</v>
      </c>
      <c r="J13" s="28">
        <f t="shared" si="1"/>
        <v>0</v>
      </c>
      <c r="K13" s="16"/>
    </row>
    <row r="14" spans="1:12" ht="57">
      <c r="A14" s="17">
        <v>9</v>
      </c>
      <c r="B14" s="54" t="s">
        <v>118</v>
      </c>
      <c r="C14" s="43" t="s">
        <v>144</v>
      </c>
      <c r="D14" s="54" t="s">
        <v>94</v>
      </c>
      <c r="E14" s="43">
        <v>1</v>
      </c>
      <c r="F14" s="43"/>
      <c r="G14" s="6"/>
      <c r="H14" s="7">
        <f t="shared" si="2"/>
        <v>0</v>
      </c>
      <c r="I14" s="7">
        <f t="shared" si="0"/>
        <v>0</v>
      </c>
      <c r="J14" s="28">
        <f t="shared" si="1"/>
        <v>0</v>
      </c>
      <c r="K14" s="16"/>
    </row>
    <row r="15" spans="1:12" ht="57">
      <c r="A15" s="5">
        <v>10</v>
      </c>
      <c r="B15" s="43" t="s">
        <v>118</v>
      </c>
      <c r="C15" s="43" t="s">
        <v>145</v>
      </c>
      <c r="D15" s="43" t="s">
        <v>94</v>
      </c>
      <c r="E15" s="43">
        <v>1</v>
      </c>
      <c r="F15" s="54"/>
      <c r="G15" s="6"/>
      <c r="H15" s="7">
        <f t="shared" si="2"/>
        <v>0</v>
      </c>
      <c r="I15" s="7">
        <f t="shared" si="0"/>
        <v>0</v>
      </c>
      <c r="J15" s="28">
        <f t="shared" si="1"/>
        <v>0</v>
      </c>
      <c r="K15" s="16"/>
    </row>
    <row r="16" spans="1:12" ht="38.25">
      <c r="A16" s="8">
        <v>11</v>
      </c>
      <c r="B16" s="43" t="s">
        <v>118</v>
      </c>
      <c r="C16" s="54" t="s">
        <v>146</v>
      </c>
      <c r="D16" s="43" t="s">
        <v>94</v>
      </c>
      <c r="E16" s="54">
        <v>2</v>
      </c>
      <c r="F16" s="54"/>
      <c r="G16" s="6"/>
      <c r="H16" s="7">
        <f t="shared" si="2"/>
        <v>0</v>
      </c>
      <c r="I16" s="7">
        <f t="shared" si="0"/>
        <v>0</v>
      </c>
      <c r="J16" s="28">
        <f t="shared" si="1"/>
        <v>0</v>
      </c>
      <c r="K16" s="16"/>
    </row>
    <row r="17" spans="1:11" ht="38.25">
      <c r="A17" s="17">
        <v>12</v>
      </c>
      <c r="B17" s="43" t="s">
        <v>119</v>
      </c>
      <c r="C17" s="54" t="s">
        <v>147</v>
      </c>
      <c r="D17" s="43" t="s">
        <v>87</v>
      </c>
      <c r="E17" s="54">
        <v>1</v>
      </c>
      <c r="F17" s="43"/>
      <c r="G17" s="6"/>
      <c r="H17" s="7">
        <f t="shared" si="2"/>
        <v>0</v>
      </c>
      <c r="I17" s="7">
        <f t="shared" si="0"/>
        <v>0</v>
      </c>
      <c r="J17" s="28">
        <f t="shared" si="1"/>
        <v>0</v>
      </c>
      <c r="K17" s="16"/>
    </row>
    <row r="18" spans="1:11" ht="42.75">
      <c r="A18" s="5">
        <v>13</v>
      </c>
      <c r="B18" s="43" t="s">
        <v>119</v>
      </c>
      <c r="C18" s="43" t="s">
        <v>148</v>
      </c>
      <c r="D18" s="54" t="s">
        <v>87</v>
      </c>
      <c r="E18" s="43">
        <v>1</v>
      </c>
      <c r="F18" s="43"/>
      <c r="G18" s="6"/>
      <c r="H18" s="7">
        <f t="shared" si="2"/>
        <v>0</v>
      </c>
      <c r="I18" s="7">
        <f t="shared" si="0"/>
        <v>0</v>
      </c>
      <c r="J18" s="28">
        <f t="shared" si="1"/>
        <v>0</v>
      </c>
      <c r="K18" s="16"/>
    </row>
    <row r="19" spans="1:11" ht="42.75">
      <c r="A19" s="8">
        <v>14</v>
      </c>
      <c r="B19" s="43" t="s">
        <v>119</v>
      </c>
      <c r="C19" s="43" t="s">
        <v>149</v>
      </c>
      <c r="D19" s="54" t="s">
        <v>87</v>
      </c>
      <c r="E19" s="43">
        <v>1</v>
      </c>
      <c r="F19" s="43"/>
      <c r="G19" s="6"/>
      <c r="H19" s="7">
        <f t="shared" si="2"/>
        <v>0</v>
      </c>
      <c r="I19" s="7">
        <f t="shared" si="0"/>
        <v>0</v>
      </c>
      <c r="J19" s="28">
        <f t="shared" si="1"/>
        <v>0</v>
      </c>
      <c r="K19" s="16"/>
    </row>
    <row r="20" spans="1:11" ht="42.75">
      <c r="A20" s="17">
        <v>15</v>
      </c>
      <c r="B20" s="54" t="s">
        <v>119</v>
      </c>
      <c r="C20" s="43" t="s">
        <v>150</v>
      </c>
      <c r="D20" s="54" t="s">
        <v>87</v>
      </c>
      <c r="E20" s="43">
        <v>1</v>
      </c>
      <c r="F20" s="54"/>
      <c r="G20" s="6"/>
      <c r="H20" s="7">
        <f t="shared" si="2"/>
        <v>0</v>
      </c>
      <c r="I20" s="7">
        <f t="shared" si="0"/>
        <v>0</v>
      </c>
      <c r="J20" s="28">
        <f t="shared" si="1"/>
        <v>0</v>
      </c>
      <c r="K20" s="16"/>
    </row>
    <row r="21" spans="1:11" ht="38.25">
      <c r="A21" s="5">
        <v>16</v>
      </c>
      <c r="B21" s="54" t="s">
        <v>119</v>
      </c>
      <c r="C21" s="54" t="s">
        <v>151</v>
      </c>
      <c r="D21" s="54" t="s">
        <v>87</v>
      </c>
      <c r="E21" s="54">
        <v>1</v>
      </c>
      <c r="F21" s="54"/>
      <c r="G21" s="6"/>
      <c r="H21" s="7">
        <f t="shared" si="2"/>
        <v>0</v>
      </c>
      <c r="I21" s="7">
        <f t="shared" si="0"/>
        <v>0</v>
      </c>
      <c r="J21" s="28">
        <f t="shared" si="1"/>
        <v>0</v>
      </c>
      <c r="K21" s="16"/>
    </row>
    <row r="22" spans="1:11" ht="38.25">
      <c r="A22" s="8">
        <v>17</v>
      </c>
      <c r="B22" s="43" t="s">
        <v>119</v>
      </c>
      <c r="C22" s="54" t="s">
        <v>152</v>
      </c>
      <c r="D22" s="43" t="s">
        <v>87</v>
      </c>
      <c r="E22" s="54">
        <v>1</v>
      </c>
      <c r="F22" s="43"/>
      <c r="G22" s="6"/>
      <c r="H22" s="7">
        <f t="shared" si="2"/>
        <v>0</v>
      </c>
      <c r="I22" s="7">
        <f t="shared" si="0"/>
        <v>0</v>
      </c>
      <c r="J22" s="28">
        <f t="shared" si="1"/>
        <v>0</v>
      </c>
      <c r="K22" s="16"/>
    </row>
    <row r="23" spans="1:11" ht="42.75">
      <c r="A23" s="17">
        <v>18</v>
      </c>
      <c r="B23" s="43" t="s">
        <v>119</v>
      </c>
      <c r="C23" s="43" t="s">
        <v>153</v>
      </c>
      <c r="D23" s="43" t="s">
        <v>87</v>
      </c>
      <c r="E23" s="43">
        <v>1</v>
      </c>
      <c r="F23" s="43"/>
      <c r="G23" s="6"/>
      <c r="H23" s="7">
        <f t="shared" si="2"/>
        <v>0</v>
      </c>
      <c r="I23" s="7">
        <f t="shared" si="0"/>
        <v>0</v>
      </c>
      <c r="J23" s="28">
        <f t="shared" si="1"/>
        <v>0</v>
      </c>
      <c r="K23" s="16"/>
    </row>
    <row r="24" spans="1:11" ht="42.75">
      <c r="A24" s="5">
        <v>19</v>
      </c>
      <c r="B24" s="43" t="s">
        <v>119</v>
      </c>
      <c r="C24" s="43" t="s">
        <v>154</v>
      </c>
      <c r="D24" s="43" t="s">
        <v>87</v>
      </c>
      <c r="E24" s="43">
        <v>1</v>
      </c>
      <c r="F24" s="43"/>
      <c r="G24" s="6"/>
      <c r="H24" s="7">
        <f t="shared" si="2"/>
        <v>0</v>
      </c>
      <c r="I24" s="7">
        <f t="shared" si="0"/>
        <v>0</v>
      </c>
      <c r="J24" s="28">
        <f t="shared" si="1"/>
        <v>0</v>
      </c>
      <c r="K24" s="16"/>
    </row>
    <row r="25" spans="1:11" ht="42.75">
      <c r="A25" s="8">
        <v>20</v>
      </c>
      <c r="B25" s="43" t="s">
        <v>120</v>
      </c>
      <c r="C25" s="43" t="s">
        <v>155</v>
      </c>
      <c r="D25" s="54" t="s">
        <v>87</v>
      </c>
      <c r="E25" s="43">
        <v>2</v>
      </c>
      <c r="F25" s="54"/>
      <c r="G25" s="6"/>
      <c r="H25" s="7">
        <f t="shared" si="2"/>
        <v>0</v>
      </c>
      <c r="I25" s="7">
        <f t="shared" si="0"/>
        <v>0</v>
      </c>
      <c r="J25" s="28">
        <f t="shared" si="1"/>
        <v>0</v>
      </c>
      <c r="K25" s="16"/>
    </row>
    <row r="26" spans="1:11" ht="38.25">
      <c r="A26" s="17">
        <v>21</v>
      </c>
      <c r="B26" s="43" t="s">
        <v>121</v>
      </c>
      <c r="C26" s="54" t="s">
        <v>156</v>
      </c>
      <c r="D26" s="54" t="s">
        <v>94</v>
      </c>
      <c r="E26" s="54">
        <v>5</v>
      </c>
      <c r="F26" s="54"/>
      <c r="G26" s="6"/>
      <c r="H26" s="7">
        <f t="shared" si="2"/>
        <v>0</v>
      </c>
      <c r="I26" s="7">
        <f t="shared" si="0"/>
        <v>0</v>
      </c>
      <c r="J26" s="28">
        <f t="shared" si="1"/>
        <v>0</v>
      </c>
      <c r="K26" s="16"/>
    </row>
    <row r="27" spans="1:11" ht="51">
      <c r="A27" s="5">
        <v>22</v>
      </c>
      <c r="B27" s="54" t="s">
        <v>122</v>
      </c>
      <c r="C27" s="54" t="s">
        <v>157</v>
      </c>
      <c r="D27" s="54" t="s">
        <v>87</v>
      </c>
      <c r="E27" s="54">
        <v>2</v>
      </c>
      <c r="F27" s="43"/>
      <c r="G27" s="6"/>
      <c r="H27" s="7">
        <f t="shared" si="2"/>
        <v>0</v>
      </c>
      <c r="I27" s="7">
        <f t="shared" si="0"/>
        <v>0</v>
      </c>
      <c r="J27" s="28">
        <f t="shared" si="1"/>
        <v>0</v>
      </c>
      <c r="K27" s="16"/>
    </row>
    <row r="28" spans="1:11" ht="57">
      <c r="A28" s="8">
        <v>23</v>
      </c>
      <c r="B28" s="54" t="s">
        <v>122</v>
      </c>
      <c r="C28" s="43" t="s">
        <v>158</v>
      </c>
      <c r="D28" s="54" t="s">
        <v>87</v>
      </c>
      <c r="E28" s="43">
        <v>1</v>
      </c>
      <c r="F28" s="43"/>
      <c r="G28" s="6"/>
      <c r="H28" s="7">
        <f t="shared" si="2"/>
        <v>0</v>
      </c>
      <c r="I28" s="7">
        <f t="shared" si="0"/>
        <v>0</v>
      </c>
      <c r="J28" s="28">
        <f t="shared" si="1"/>
        <v>0</v>
      </c>
      <c r="K28" s="16"/>
    </row>
    <row r="29" spans="1:11" ht="71.25">
      <c r="A29" s="8">
        <v>24</v>
      </c>
      <c r="B29" s="43" t="s">
        <v>123</v>
      </c>
      <c r="C29" s="43" t="s">
        <v>159</v>
      </c>
      <c r="D29" s="43" t="s">
        <v>87</v>
      </c>
      <c r="E29" s="43">
        <v>1</v>
      </c>
      <c r="F29" s="43"/>
      <c r="G29" s="6"/>
      <c r="H29" s="7">
        <f t="shared" si="2"/>
        <v>0</v>
      </c>
      <c r="I29" s="7">
        <f t="shared" si="0"/>
        <v>0</v>
      </c>
      <c r="J29" s="28">
        <f t="shared" si="1"/>
        <v>0</v>
      </c>
      <c r="K29" s="16"/>
    </row>
    <row r="30" spans="1:11" ht="42.75">
      <c r="A30" s="8">
        <v>25</v>
      </c>
      <c r="B30" s="43" t="s">
        <v>124</v>
      </c>
      <c r="C30" s="43" t="s">
        <v>160</v>
      </c>
      <c r="D30" s="43" t="s">
        <v>172</v>
      </c>
      <c r="E30" s="43">
        <v>10</v>
      </c>
      <c r="F30" s="54"/>
      <c r="G30" s="6"/>
      <c r="H30" s="7">
        <f t="shared" si="2"/>
        <v>0</v>
      </c>
      <c r="I30" s="7">
        <f t="shared" si="0"/>
        <v>0</v>
      </c>
      <c r="J30" s="28">
        <f t="shared" si="1"/>
        <v>0</v>
      </c>
      <c r="K30" s="16"/>
    </row>
    <row r="31" spans="1:11" ht="28.5">
      <c r="A31" s="8">
        <v>26</v>
      </c>
      <c r="B31" s="43" t="s">
        <v>125</v>
      </c>
      <c r="C31" s="54" t="s">
        <v>161</v>
      </c>
      <c r="D31" s="43" t="s">
        <v>94</v>
      </c>
      <c r="E31" s="54">
        <v>10</v>
      </c>
      <c r="F31" s="54"/>
      <c r="G31" s="6"/>
      <c r="H31" s="7">
        <f t="shared" si="2"/>
        <v>0</v>
      </c>
      <c r="I31" s="7">
        <f t="shared" si="0"/>
        <v>0</v>
      </c>
      <c r="J31" s="28">
        <f t="shared" si="1"/>
        <v>0</v>
      </c>
      <c r="K31" s="16"/>
    </row>
    <row r="32" spans="1:11" ht="28.5">
      <c r="A32" s="8">
        <v>27</v>
      </c>
      <c r="B32" s="43" t="s">
        <v>126</v>
      </c>
      <c r="C32" s="54" t="s">
        <v>162</v>
      </c>
      <c r="D32" s="54" t="s">
        <v>94</v>
      </c>
      <c r="E32" s="54">
        <v>1</v>
      </c>
      <c r="F32" s="43"/>
      <c r="G32" s="6"/>
      <c r="H32" s="7">
        <f t="shared" si="2"/>
        <v>0</v>
      </c>
      <c r="I32" s="7">
        <f t="shared" si="0"/>
        <v>0</v>
      </c>
      <c r="J32" s="28">
        <f t="shared" si="1"/>
        <v>0</v>
      </c>
      <c r="K32" s="16"/>
    </row>
    <row r="33" spans="1:13" ht="42.75">
      <c r="A33" s="8">
        <v>28</v>
      </c>
      <c r="B33" s="43" t="s">
        <v>127</v>
      </c>
      <c r="C33" s="43" t="s">
        <v>163</v>
      </c>
      <c r="D33" s="54" t="s">
        <v>94</v>
      </c>
      <c r="E33" s="43">
        <v>1</v>
      </c>
      <c r="F33" s="43"/>
      <c r="G33" s="6"/>
      <c r="H33" s="7">
        <f t="shared" si="2"/>
        <v>0</v>
      </c>
      <c r="I33" s="7">
        <f t="shared" si="0"/>
        <v>0</v>
      </c>
      <c r="J33" s="28">
        <f t="shared" si="1"/>
        <v>0</v>
      </c>
      <c r="K33" s="16"/>
    </row>
    <row r="34" spans="1:13" ht="28.5">
      <c r="A34" s="8">
        <v>29</v>
      </c>
      <c r="B34" s="43" t="s">
        <v>133</v>
      </c>
      <c r="C34" s="43" t="s">
        <v>165</v>
      </c>
      <c r="D34" s="54" t="s">
        <v>94</v>
      </c>
      <c r="E34" s="43">
        <v>5</v>
      </c>
      <c r="F34" s="43"/>
      <c r="G34" s="6"/>
      <c r="H34" s="7">
        <f t="shared" si="2"/>
        <v>0</v>
      </c>
      <c r="I34" s="7">
        <f t="shared" si="0"/>
        <v>0</v>
      </c>
      <c r="J34" s="28">
        <f t="shared" si="1"/>
        <v>0</v>
      </c>
      <c r="K34" s="16"/>
    </row>
    <row r="35" spans="1:13" ht="28.5">
      <c r="A35" s="8">
        <v>30</v>
      </c>
      <c r="B35" s="43" t="s">
        <v>134</v>
      </c>
      <c r="C35" s="43" t="s">
        <v>166</v>
      </c>
      <c r="D35" s="54" t="s">
        <v>94</v>
      </c>
      <c r="E35" s="43">
        <v>2</v>
      </c>
      <c r="F35" s="54"/>
      <c r="G35" s="6"/>
      <c r="H35" s="7">
        <f t="shared" si="2"/>
        <v>0</v>
      </c>
      <c r="I35" s="7">
        <f t="shared" si="0"/>
        <v>0</v>
      </c>
      <c r="J35" s="28">
        <f t="shared" si="1"/>
        <v>0</v>
      </c>
      <c r="K35" s="50"/>
    </row>
    <row r="36" spans="1:13" ht="25.5">
      <c r="A36" s="8">
        <v>31</v>
      </c>
      <c r="B36" s="54" t="s">
        <v>134</v>
      </c>
      <c r="C36" s="54" t="s">
        <v>167</v>
      </c>
      <c r="D36" s="54" t="s">
        <v>94</v>
      </c>
      <c r="E36" s="54">
        <v>3</v>
      </c>
      <c r="F36" s="54"/>
      <c r="G36" s="6"/>
      <c r="H36" s="7">
        <f t="shared" si="2"/>
        <v>0</v>
      </c>
      <c r="I36" s="7">
        <f t="shared" si="0"/>
        <v>0</v>
      </c>
      <c r="J36" s="28">
        <f t="shared" si="1"/>
        <v>0</v>
      </c>
      <c r="K36" s="50"/>
    </row>
    <row r="37" spans="1:13" ht="25.5">
      <c r="A37" s="8">
        <v>32</v>
      </c>
      <c r="B37" s="54" t="s">
        <v>134</v>
      </c>
      <c r="C37" s="54" t="s">
        <v>168</v>
      </c>
      <c r="D37" s="54" t="s">
        <v>94</v>
      </c>
      <c r="E37" s="54">
        <v>4</v>
      </c>
      <c r="F37" s="43"/>
      <c r="G37" s="6"/>
      <c r="H37" s="7">
        <f t="shared" si="2"/>
        <v>0</v>
      </c>
      <c r="I37" s="7">
        <f t="shared" si="0"/>
        <v>0</v>
      </c>
      <c r="J37" s="28">
        <f t="shared" si="1"/>
        <v>0</v>
      </c>
      <c r="K37" s="50"/>
    </row>
    <row r="38" spans="1:13" ht="28.5">
      <c r="A38" s="8">
        <v>33</v>
      </c>
      <c r="B38" s="43" t="s">
        <v>135</v>
      </c>
      <c r="C38" s="43" t="s">
        <v>169</v>
      </c>
      <c r="D38" s="43" t="s">
        <v>94</v>
      </c>
      <c r="E38" s="43">
        <v>2</v>
      </c>
      <c r="F38" s="43"/>
      <c r="G38" s="6"/>
      <c r="H38" s="7">
        <f t="shared" si="2"/>
        <v>0</v>
      </c>
      <c r="I38" s="7">
        <f t="shared" si="0"/>
        <v>0</v>
      </c>
      <c r="J38" s="28">
        <f t="shared" si="1"/>
        <v>0</v>
      </c>
      <c r="K38" s="16"/>
    </row>
    <row r="39" spans="1:13" ht="28.5">
      <c r="A39" s="8">
        <v>34</v>
      </c>
      <c r="B39" s="43" t="s">
        <v>135</v>
      </c>
      <c r="C39" s="43" t="s">
        <v>170</v>
      </c>
      <c r="D39" s="43" t="s">
        <v>94</v>
      </c>
      <c r="E39" s="43">
        <v>1</v>
      </c>
      <c r="F39" s="43"/>
      <c r="G39" s="6"/>
      <c r="H39" s="7">
        <f t="shared" si="2"/>
        <v>0</v>
      </c>
      <c r="I39" s="7">
        <f t="shared" si="0"/>
        <v>0</v>
      </c>
      <c r="J39" s="28">
        <f t="shared" si="1"/>
        <v>0</v>
      </c>
      <c r="K39" s="16"/>
    </row>
    <row r="40" spans="1:13" ht="28.5">
      <c r="A40" s="8">
        <v>35</v>
      </c>
      <c r="B40" s="43" t="s">
        <v>113</v>
      </c>
      <c r="C40" s="43" t="s">
        <v>171</v>
      </c>
      <c r="D40" s="43" t="s">
        <v>94</v>
      </c>
      <c r="E40" s="43">
        <v>1</v>
      </c>
      <c r="F40" s="54"/>
      <c r="G40" s="6"/>
      <c r="H40" s="7">
        <f t="shared" si="2"/>
        <v>0</v>
      </c>
      <c r="I40" s="7">
        <f t="shared" si="0"/>
        <v>0</v>
      </c>
      <c r="J40" s="28">
        <f t="shared" si="1"/>
        <v>0</v>
      </c>
      <c r="K40" s="16"/>
    </row>
    <row r="41" spans="1:13" ht="38.25">
      <c r="A41" s="8">
        <v>36</v>
      </c>
      <c r="B41" s="112" t="s">
        <v>187</v>
      </c>
      <c r="C41" s="102" t="s">
        <v>188</v>
      </c>
      <c r="D41" s="103" t="s">
        <v>94</v>
      </c>
      <c r="E41" s="97">
        <v>10</v>
      </c>
      <c r="F41" s="104"/>
      <c r="G41" s="105"/>
      <c r="H41" s="106">
        <f t="shared" si="2"/>
        <v>0</v>
      </c>
      <c r="I41" s="106">
        <f t="shared" si="0"/>
        <v>0</v>
      </c>
      <c r="J41" s="107">
        <f t="shared" si="1"/>
        <v>0</v>
      </c>
      <c r="K41" s="96"/>
      <c r="L41" s="98"/>
      <c r="M41" s="98"/>
    </row>
    <row r="42" spans="1:13" ht="39" thickBot="1">
      <c r="F42" s="13" t="str">
        <f>"suma kontrolna: "
&amp;SUM(F12:F28)</f>
        <v>suma kontrolna: 0</v>
      </c>
      <c r="G42" s="13" t="str">
        <f>"suma kontrolna: "
&amp;SUM(G12:G28)</f>
        <v>suma kontrolna: 0</v>
      </c>
      <c r="H42" s="13" t="str">
        <f>"suma kontrolna: "
&amp;SUM(H12:H28)</f>
        <v>suma kontrolna: 0</v>
      </c>
      <c r="I42" s="14" t="str">
        <f>"Całkowita wartość netto: "&amp;SUM(I12:I41)&amp;" zł"</f>
        <v>Całkowita wartość netto: 0 zł</v>
      </c>
      <c r="J42" s="29" t="str">
        <f>"Całkowita wartość brutto: "&amp;SUM(J12:J41)&amp;" zł"</f>
        <v>Całkowita wartość brutto: 0 zł</v>
      </c>
      <c r="K42" s="30"/>
    </row>
    <row r="44" spans="1:13" ht="27.75" customHeight="1"/>
    <row r="45" spans="1:13" ht="48" customHeight="1">
      <c r="F45" s="119" t="s">
        <v>13</v>
      </c>
      <c r="G45" s="119"/>
      <c r="H45" s="119"/>
      <c r="I45" s="119"/>
      <c r="J45" s="119"/>
      <c r="K45" s="25"/>
    </row>
  </sheetData>
  <mergeCells count="3">
    <mergeCell ref="F45:J45"/>
    <mergeCell ref="A1:J1"/>
    <mergeCell ref="A2:J3"/>
  </mergeCells>
  <conditionalFormatting sqref="B42:B1048576 B4:B5">
    <cfRule type="duplicateValues" dxfId="2" priority="329"/>
  </conditionalFormatting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9"/>
  <sheetViews>
    <sheetView topLeftCell="A16" zoomScale="85" zoomScaleNormal="85" workbookViewId="0">
      <selection activeCell="A2" sqref="A2:J3"/>
    </sheetView>
  </sheetViews>
  <sheetFormatPr defaultColWidth="8.7109375" defaultRowHeight="12.75"/>
  <cols>
    <col min="1" max="1" width="5.7109375" style="2" customWidth="1"/>
    <col min="2" max="2" width="24.7109375" style="10" customWidth="1"/>
    <col min="3" max="3" width="49.7109375" style="18" customWidth="1"/>
    <col min="4" max="4" width="14.5703125" style="10" customWidth="1"/>
    <col min="5" max="5" width="8.5703125" style="48" customWidth="1"/>
    <col min="6" max="6" width="9.85546875" style="49" customWidth="1"/>
    <col min="7" max="7" width="6" style="2" customWidth="1"/>
    <col min="8" max="8" width="12.7109375" style="2" customWidth="1"/>
    <col min="9" max="9" width="12" style="2" customWidth="1"/>
    <col min="10" max="10" width="12.85546875" style="2" customWidth="1"/>
    <col min="11" max="11" width="21.7109375" style="2" customWidth="1"/>
    <col min="12" max="16384" width="8.7109375" style="2"/>
  </cols>
  <sheetData>
    <row r="1" spans="1:18" ht="95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52"/>
    </row>
    <row r="2" spans="1:18" ht="47.1" customHeight="1">
      <c r="A2" s="123" t="s">
        <v>190</v>
      </c>
      <c r="B2" s="123"/>
      <c r="C2" s="123"/>
      <c r="D2" s="123"/>
      <c r="E2" s="123"/>
      <c r="F2" s="123"/>
      <c r="G2" s="123"/>
      <c r="H2" s="123"/>
      <c r="I2" s="123"/>
      <c r="J2" s="123"/>
      <c r="K2" s="55"/>
    </row>
    <row r="3" spans="1:18" ht="14.85" customHeight="1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55"/>
    </row>
    <row r="4" spans="1:18" s="4" customFormat="1" ht="86.1" customHeight="1">
      <c r="A4" s="56" t="s">
        <v>1</v>
      </c>
      <c r="B4" s="57" t="s">
        <v>17</v>
      </c>
      <c r="C4" s="58" t="s">
        <v>2</v>
      </c>
      <c r="D4" s="59" t="s">
        <v>3</v>
      </c>
      <c r="E4" s="60" t="s">
        <v>4</v>
      </c>
      <c r="F4" s="61" t="s">
        <v>5</v>
      </c>
      <c r="G4" s="56" t="s">
        <v>6</v>
      </c>
      <c r="H4" s="56" t="s">
        <v>7</v>
      </c>
      <c r="I4" s="56" t="s">
        <v>8</v>
      </c>
      <c r="J4" s="62" t="s">
        <v>9</v>
      </c>
      <c r="K4" s="59" t="s">
        <v>189</v>
      </c>
      <c r="L4" s="20"/>
    </row>
    <row r="5" spans="1:18" ht="20.100000000000001" customHeight="1">
      <c r="A5" s="17">
        <v>1</v>
      </c>
      <c r="B5" s="17">
        <v>2</v>
      </c>
      <c r="C5" s="63">
        <v>3</v>
      </c>
      <c r="D5" s="17">
        <v>4</v>
      </c>
      <c r="E5" s="64">
        <v>5</v>
      </c>
      <c r="F5" s="64">
        <v>6</v>
      </c>
      <c r="G5" s="17">
        <v>7</v>
      </c>
      <c r="H5" s="17" t="s">
        <v>10</v>
      </c>
      <c r="I5" s="17" t="s">
        <v>11</v>
      </c>
      <c r="J5" s="65" t="s">
        <v>12</v>
      </c>
      <c r="K5" s="17"/>
    </row>
    <row r="6" spans="1:18" ht="75">
      <c r="A6" s="5">
        <v>1</v>
      </c>
      <c r="B6" s="66" t="s">
        <v>85</v>
      </c>
      <c r="C6" s="66" t="s">
        <v>86</v>
      </c>
      <c r="D6" s="66" t="s">
        <v>87</v>
      </c>
      <c r="E6" s="67">
        <v>1</v>
      </c>
      <c r="F6" s="80"/>
      <c r="G6" s="6"/>
      <c r="H6" s="80">
        <f>F6+F6*G6</f>
        <v>0</v>
      </c>
      <c r="I6" s="80">
        <f>F6*E6</f>
        <v>0</v>
      </c>
      <c r="J6" s="80">
        <f>E6*H6</f>
        <v>0</v>
      </c>
      <c r="K6" s="66"/>
    </row>
    <row r="7" spans="1:18" ht="60">
      <c r="A7" s="8">
        <v>2</v>
      </c>
      <c r="B7" s="66" t="s">
        <v>88</v>
      </c>
      <c r="C7" s="66" t="s">
        <v>89</v>
      </c>
      <c r="D7" s="66" t="s">
        <v>87</v>
      </c>
      <c r="E7" s="67">
        <v>1</v>
      </c>
      <c r="F7" s="80"/>
      <c r="G7" s="6"/>
      <c r="H7" s="80">
        <f t="shared" ref="H7:H12" si="0">F7+F7*G7</f>
        <v>0</v>
      </c>
      <c r="I7" s="80">
        <f t="shared" ref="I7:I12" si="1">F7*E7</f>
        <v>0</v>
      </c>
      <c r="J7" s="80">
        <f t="shared" ref="J7:J12" si="2">E7*H7</f>
        <v>0</v>
      </c>
      <c r="K7" s="66"/>
    </row>
    <row r="8" spans="1:18" ht="60">
      <c r="A8" s="17">
        <v>3</v>
      </c>
      <c r="B8" s="66" t="s">
        <v>88</v>
      </c>
      <c r="C8" s="66" t="s">
        <v>90</v>
      </c>
      <c r="D8" s="66" t="s">
        <v>87</v>
      </c>
      <c r="E8" s="67">
        <v>1</v>
      </c>
      <c r="F8" s="80"/>
      <c r="G8" s="6"/>
      <c r="H8" s="80">
        <f t="shared" si="0"/>
        <v>0</v>
      </c>
      <c r="I8" s="80">
        <f t="shared" si="1"/>
        <v>0</v>
      </c>
      <c r="J8" s="80">
        <f t="shared" si="2"/>
        <v>0</v>
      </c>
      <c r="K8" s="66"/>
    </row>
    <row r="9" spans="1:18" ht="60">
      <c r="A9" s="5">
        <v>4</v>
      </c>
      <c r="B9" s="66" t="s">
        <v>88</v>
      </c>
      <c r="C9" s="66" t="s">
        <v>91</v>
      </c>
      <c r="D9" s="66" t="s">
        <v>87</v>
      </c>
      <c r="E9" s="67">
        <v>2</v>
      </c>
      <c r="F9" s="80"/>
      <c r="G9" s="6"/>
      <c r="H9" s="80">
        <f t="shared" si="0"/>
        <v>0</v>
      </c>
      <c r="I9" s="80">
        <f t="shared" si="1"/>
        <v>0</v>
      </c>
      <c r="J9" s="80">
        <f t="shared" si="2"/>
        <v>0</v>
      </c>
      <c r="K9" s="66"/>
    </row>
    <row r="10" spans="1:18" ht="57" customHeight="1">
      <c r="A10" s="8">
        <v>5</v>
      </c>
      <c r="B10" s="66" t="s">
        <v>92</v>
      </c>
      <c r="C10" s="66" t="s">
        <v>93</v>
      </c>
      <c r="D10" s="66" t="s">
        <v>94</v>
      </c>
      <c r="E10" s="67">
        <v>1</v>
      </c>
      <c r="F10" s="80"/>
      <c r="G10" s="6"/>
      <c r="H10" s="80">
        <f t="shared" si="0"/>
        <v>0</v>
      </c>
      <c r="I10" s="80">
        <f t="shared" si="1"/>
        <v>0</v>
      </c>
      <c r="J10" s="80">
        <f t="shared" si="2"/>
        <v>0</v>
      </c>
      <c r="K10" s="68"/>
    </row>
    <row r="11" spans="1:18" ht="45">
      <c r="A11" s="17">
        <v>6</v>
      </c>
      <c r="B11" s="66" t="s">
        <v>95</v>
      </c>
      <c r="C11" s="66" t="s">
        <v>96</v>
      </c>
      <c r="D11" s="66" t="s">
        <v>87</v>
      </c>
      <c r="E11" s="67">
        <v>2</v>
      </c>
      <c r="F11" s="80"/>
      <c r="G11" s="6"/>
      <c r="H11" s="80">
        <f t="shared" si="0"/>
        <v>0</v>
      </c>
      <c r="I11" s="80">
        <f t="shared" si="1"/>
        <v>0</v>
      </c>
      <c r="J11" s="80">
        <f t="shared" si="2"/>
        <v>0</v>
      </c>
      <c r="K11" s="69"/>
    </row>
    <row r="12" spans="1:18" ht="77.099999999999994" customHeight="1">
      <c r="A12" s="5">
        <v>7</v>
      </c>
      <c r="B12" s="66" t="s">
        <v>173</v>
      </c>
      <c r="C12" s="66" t="s">
        <v>174</v>
      </c>
      <c r="D12" s="66" t="s">
        <v>87</v>
      </c>
      <c r="E12" s="67">
        <v>2</v>
      </c>
      <c r="F12" s="80"/>
      <c r="G12" s="6"/>
      <c r="H12" s="80">
        <f t="shared" si="0"/>
        <v>0</v>
      </c>
      <c r="I12" s="80">
        <f t="shared" si="1"/>
        <v>0</v>
      </c>
      <c r="J12" s="80">
        <f t="shared" si="2"/>
        <v>0</v>
      </c>
      <c r="K12" s="69"/>
    </row>
    <row r="13" spans="1:18" ht="39">
      <c r="A13" s="5">
        <v>8</v>
      </c>
      <c r="B13" s="72" t="s">
        <v>107</v>
      </c>
      <c r="C13" s="72" t="s">
        <v>108</v>
      </c>
      <c r="D13" s="66" t="s">
        <v>94</v>
      </c>
      <c r="E13" s="71">
        <v>4</v>
      </c>
      <c r="F13" s="82"/>
      <c r="G13" s="6"/>
      <c r="H13" s="80">
        <f t="shared" ref="H13:H15" si="3">F13+F13*G13</f>
        <v>0</v>
      </c>
      <c r="I13" s="80">
        <f t="shared" ref="I13:I15" si="4">F13*E13</f>
        <v>0</v>
      </c>
      <c r="J13" s="80">
        <f t="shared" ref="J13:J15" si="5">E13*H13</f>
        <v>0</v>
      </c>
      <c r="K13" s="66"/>
    </row>
    <row r="14" spans="1:18" ht="60">
      <c r="A14" s="8">
        <v>9</v>
      </c>
      <c r="B14" s="66" t="s">
        <v>109</v>
      </c>
      <c r="C14" s="66" t="s">
        <v>110</v>
      </c>
      <c r="D14" s="66" t="s">
        <v>94</v>
      </c>
      <c r="E14" s="67">
        <v>2</v>
      </c>
      <c r="F14" s="80"/>
      <c r="G14" s="6"/>
      <c r="H14" s="80">
        <f t="shared" si="3"/>
        <v>0</v>
      </c>
      <c r="I14" s="80">
        <f t="shared" si="4"/>
        <v>0</v>
      </c>
      <c r="J14" s="80">
        <f t="shared" si="5"/>
        <v>0</v>
      </c>
      <c r="K14" s="74"/>
      <c r="R14" s="2">
        <v>3</v>
      </c>
    </row>
    <row r="15" spans="1:18" ht="30">
      <c r="A15" s="17">
        <v>10</v>
      </c>
      <c r="B15" s="66" t="s">
        <v>111</v>
      </c>
      <c r="C15" s="66" t="s">
        <v>112</v>
      </c>
      <c r="D15" s="66" t="s">
        <v>87</v>
      </c>
      <c r="E15" s="67">
        <v>1</v>
      </c>
      <c r="F15" s="80"/>
      <c r="G15" s="6"/>
      <c r="H15" s="80">
        <f t="shared" si="3"/>
        <v>0</v>
      </c>
      <c r="I15" s="80">
        <f t="shared" si="4"/>
        <v>0</v>
      </c>
      <c r="J15" s="80">
        <f t="shared" si="5"/>
        <v>0</v>
      </c>
      <c r="K15" s="68"/>
    </row>
    <row r="16" spans="1:18" ht="15.75">
      <c r="A16" s="5"/>
      <c r="B16" s="19"/>
      <c r="C16" s="19"/>
      <c r="D16" s="19"/>
      <c r="E16" s="44"/>
      <c r="F16" s="45"/>
      <c r="G16" s="6"/>
      <c r="H16" s="7">
        <f t="shared" ref="H16:H25" si="6">F16+F16*G16</f>
        <v>0</v>
      </c>
      <c r="I16" s="7">
        <f t="shared" ref="I16:I25" si="7">E16*F16</f>
        <v>0</v>
      </c>
      <c r="J16" s="28">
        <f t="shared" ref="J16:J25" si="8">H16*E16</f>
        <v>0</v>
      </c>
      <c r="K16" s="16"/>
    </row>
    <row r="17" spans="1:11" ht="15.75">
      <c r="A17" s="8"/>
      <c r="B17" s="19"/>
      <c r="C17" s="19"/>
      <c r="D17" s="19"/>
      <c r="E17" s="44"/>
      <c r="F17" s="45"/>
      <c r="G17" s="6"/>
      <c r="H17" s="7">
        <f t="shared" si="6"/>
        <v>0</v>
      </c>
      <c r="I17" s="7">
        <f t="shared" si="7"/>
        <v>0</v>
      </c>
      <c r="J17" s="28">
        <f t="shared" si="8"/>
        <v>0</v>
      </c>
      <c r="K17" s="16"/>
    </row>
    <row r="18" spans="1:11" ht="15.75">
      <c r="A18" s="17"/>
      <c r="B18" s="19"/>
      <c r="C18" s="19"/>
      <c r="D18" s="19"/>
      <c r="E18" s="44"/>
      <c r="F18" s="45"/>
      <c r="G18" s="6"/>
      <c r="H18" s="7">
        <f t="shared" si="6"/>
        <v>0</v>
      </c>
      <c r="I18" s="7">
        <f t="shared" si="7"/>
        <v>0</v>
      </c>
      <c r="J18" s="28">
        <f t="shared" si="8"/>
        <v>0</v>
      </c>
      <c r="K18" s="16"/>
    </row>
    <row r="19" spans="1:11" ht="15.75">
      <c r="A19" s="5"/>
      <c r="B19" s="19"/>
      <c r="C19" s="19"/>
      <c r="D19" s="19"/>
      <c r="E19" s="44"/>
      <c r="F19" s="45"/>
      <c r="G19" s="6"/>
      <c r="H19" s="7">
        <f t="shared" si="6"/>
        <v>0</v>
      </c>
      <c r="I19" s="7">
        <f t="shared" si="7"/>
        <v>0</v>
      </c>
      <c r="J19" s="28">
        <f t="shared" si="8"/>
        <v>0</v>
      </c>
      <c r="K19" s="16"/>
    </row>
    <row r="20" spans="1:11" ht="15.75">
      <c r="A20" s="8"/>
      <c r="B20" s="19"/>
      <c r="C20" s="19"/>
      <c r="D20" s="19"/>
      <c r="E20" s="44"/>
      <c r="F20" s="45"/>
      <c r="G20" s="6"/>
      <c r="H20" s="7">
        <f t="shared" si="6"/>
        <v>0</v>
      </c>
      <c r="I20" s="7">
        <f t="shared" si="7"/>
        <v>0</v>
      </c>
      <c r="J20" s="28">
        <f t="shared" si="8"/>
        <v>0</v>
      </c>
      <c r="K20" s="16"/>
    </row>
    <row r="21" spans="1:11" ht="15.75">
      <c r="A21" s="17"/>
      <c r="B21" s="19"/>
      <c r="C21" s="19"/>
      <c r="D21" s="19"/>
      <c r="E21" s="44"/>
      <c r="F21" s="45"/>
      <c r="G21" s="6"/>
      <c r="H21" s="7">
        <f t="shared" si="6"/>
        <v>0</v>
      </c>
      <c r="I21" s="7">
        <f t="shared" si="7"/>
        <v>0</v>
      </c>
      <c r="J21" s="28">
        <f t="shared" si="8"/>
        <v>0</v>
      </c>
      <c r="K21" s="16"/>
    </row>
    <row r="22" spans="1:11" ht="15.75">
      <c r="A22" s="5"/>
      <c r="B22" s="19"/>
      <c r="C22" s="19"/>
      <c r="D22" s="19"/>
      <c r="E22" s="44"/>
      <c r="F22" s="45"/>
      <c r="G22" s="6"/>
      <c r="H22" s="7">
        <f t="shared" si="6"/>
        <v>0</v>
      </c>
      <c r="I22" s="7">
        <f t="shared" si="7"/>
        <v>0</v>
      </c>
      <c r="J22" s="28">
        <f t="shared" si="8"/>
        <v>0</v>
      </c>
      <c r="K22" s="16"/>
    </row>
    <row r="23" spans="1:11" ht="15.75">
      <c r="A23" s="8"/>
      <c r="B23" s="19"/>
      <c r="C23" s="19"/>
      <c r="D23" s="19"/>
      <c r="E23" s="44"/>
      <c r="F23" s="45"/>
      <c r="G23" s="6"/>
      <c r="H23" s="7">
        <f t="shared" si="6"/>
        <v>0</v>
      </c>
      <c r="I23" s="7">
        <f t="shared" si="7"/>
        <v>0</v>
      </c>
      <c r="J23" s="28">
        <f t="shared" si="8"/>
        <v>0</v>
      </c>
      <c r="K23" s="16"/>
    </row>
    <row r="24" spans="1:11" ht="15.75">
      <c r="A24" s="8"/>
      <c r="B24" s="21"/>
      <c r="C24" s="32"/>
      <c r="D24" s="21"/>
      <c r="E24" s="46"/>
      <c r="F24" s="47"/>
      <c r="G24" s="33"/>
      <c r="H24" s="34">
        <f t="shared" si="6"/>
        <v>0</v>
      </c>
      <c r="I24" s="34">
        <f t="shared" si="7"/>
        <v>0</v>
      </c>
      <c r="J24" s="28">
        <f t="shared" si="8"/>
        <v>0</v>
      </c>
      <c r="K24" s="16"/>
    </row>
    <row r="25" spans="1:11" ht="15.75">
      <c r="A25" s="8"/>
      <c r="B25" s="35"/>
      <c r="C25" s="36"/>
      <c r="D25" s="37"/>
      <c r="E25" s="46"/>
      <c r="F25" s="47"/>
      <c r="G25" s="33"/>
      <c r="H25" s="34">
        <f t="shared" si="6"/>
        <v>0</v>
      </c>
      <c r="I25" s="34">
        <f t="shared" si="7"/>
        <v>0</v>
      </c>
      <c r="J25" s="28">
        <f t="shared" si="8"/>
        <v>0</v>
      </c>
      <c r="K25" s="16"/>
    </row>
    <row r="26" spans="1:11" ht="39" thickBot="1">
      <c r="F26" s="75" t="str">
        <f>"suma kontrolna: "
&amp;SUM(F12:F23)</f>
        <v>suma kontrolna: 0</v>
      </c>
      <c r="G26" s="76" t="str">
        <f>"suma kontrolna: "
&amp;SUM(G12:G23)</f>
        <v>suma kontrolna: 0</v>
      </c>
      <c r="H26" s="76" t="str">
        <f>"suma kontrolna: "
&amp;SUM(H12:H23)</f>
        <v>suma kontrolna: 0</v>
      </c>
      <c r="I26" s="77" t="str">
        <f>"Całkowita wartość netto: "&amp;SUM(I6:I17)&amp;" zł"</f>
        <v>Całkowita wartość netto: 0 zł</v>
      </c>
      <c r="J26" s="78" t="str">
        <f>"Całkowita wartość brutto: "&amp;SUM(J6:J17)&amp;" zł"</f>
        <v>Całkowita wartość brutto: 0 zł</v>
      </c>
      <c r="K26" s="79"/>
    </row>
    <row r="28" spans="1:11" ht="27.75" customHeight="1"/>
    <row r="29" spans="1:11" ht="48" customHeight="1">
      <c r="F29" s="119" t="s">
        <v>13</v>
      </c>
      <c r="G29" s="119"/>
      <c r="H29" s="119"/>
      <c r="I29" s="119"/>
      <c r="J29" s="119"/>
      <c r="K29" s="38"/>
    </row>
  </sheetData>
  <mergeCells count="3">
    <mergeCell ref="A1:J1"/>
    <mergeCell ref="A2:J3"/>
    <mergeCell ref="F29:J29"/>
  </mergeCells>
  <conditionalFormatting sqref="B26:B1048576 B4:B5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FC093-968D-4B1A-9785-58E95284C8C9}">
  <dimension ref="A1:M30"/>
  <sheetViews>
    <sheetView workbookViewId="0">
      <selection activeCell="H18" sqref="H18:J18"/>
    </sheetView>
  </sheetViews>
  <sheetFormatPr defaultColWidth="8.7109375" defaultRowHeight="12.75"/>
  <cols>
    <col min="1" max="1" width="5.7109375" style="2" customWidth="1"/>
    <col min="2" max="2" width="24.7109375" style="10" customWidth="1"/>
    <col min="3" max="3" width="49.7109375" style="18" customWidth="1"/>
    <col min="4" max="4" width="14.5703125" style="10" customWidth="1"/>
    <col min="5" max="5" width="8.5703125" style="10" customWidth="1"/>
    <col min="6" max="6" width="9.7109375" style="2" bestFit="1" customWidth="1"/>
    <col min="7" max="7" width="6" style="2" customWidth="1"/>
    <col min="8" max="8" width="11.28515625" style="2" bestFit="1" customWidth="1"/>
    <col min="9" max="9" width="10.140625" style="2" bestFit="1" customWidth="1"/>
    <col min="10" max="10" width="10.28515625" style="2" customWidth="1"/>
    <col min="11" max="11" width="15.42578125" style="2" bestFit="1" customWidth="1"/>
    <col min="12" max="16384" width="8.7109375" style="2"/>
  </cols>
  <sheetData>
    <row r="1" spans="1:13" ht="95.25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52"/>
    </row>
    <row r="2" spans="1:13" ht="47.1" customHeight="1">
      <c r="A2" s="121" t="s">
        <v>191</v>
      </c>
      <c r="B2" s="121"/>
      <c r="C2" s="121"/>
      <c r="D2" s="121"/>
      <c r="E2" s="121"/>
      <c r="F2" s="121"/>
      <c r="G2" s="121"/>
      <c r="H2" s="121"/>
      <c r="I2" s="121"/>
      <c r="J2" s="121"/>
      <c r="K2" s="53"/>
    </row>
    <row r="3" spans="1:13" ht="14.85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1"/>
    </row>
    <row r="4" spans="1:13" s="4" customFormat="1" ht="86.1" customHeight="1">
      <c r="A4" s="3" t="s">
        <v>1</v>
      </c>
      <c r="B4" s="41" t="s">
        <v>17</v>
      </c>
      <c r="C4" s="40" t="s">
        <v>2</v>
      </c>
      <c r="D4" s="39" t="s">
        <v>3</v>
      </c>
      <c r="E4" s="39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26" t="s">
        <v>9</v>
      </c>
      <c r="K4" s="39" t="s">
        <v>189</v>
      </c>
      <c r="L4" s="20"/>
    </row>
    <row r="5" spans="1:13" ht="20.100000000000001" customHeight="1">
      <c r="A5" s="1">
        <v>1</v>
      </c>
      <c r="B5" s="1">
        <v>2</v>
      </c>
      <c r="C5" s="11">
        <v>3</v>
      </c>
      <c r="D5" s="1">
        <v>4</v>
      </c>
      <c r="E5" s="1">
        <v>5</v>
      </c>
      <c r="F5" s="1">
        <v>6</v>
      </c>
      <c r="G5" s="1">
        <v>7</v>
      </c>
      <c r="H5" s="1" t="s">
        <v>10</v>
      </c>
      <c r="I5" s="1" t="s">
        <v>11</v>
      </c>
      <c r="J5" s="27" t="s">
        <v>12</v>
      </c>
      <c r="K5" s="1"/>
    </row>
    <row r="6" spans="1:13" ht="51">
      <c r="A6" s="8">
        <v>1</v>
      </c>
      <c r="B6" s="54" t="s">
        <v>128</v>
      </c>
      <c r="C6" s="43" t="s">
        <v>164</v>
      </c>
      <c r="D6" s="54" t="s">
        <v>94</v>
      </c>
      <c r="E6" s="43">
        <v>1</v>
      </c>
      <c r="F6" s="43"/>
      <c r="G6" s="6"/>
      <c r="H6" s="7">
        <f>F6+F6*G6</f>
        <v>0</v>
      </c>
      <c r="I6" s="7">
        <f t="shared" ref="I6:I13" si="0">F6*E6</f>
        <v>0</v>
      </c>
      <c r="J6" s="28">
        <f t="shared" ref="J6:J13" si="1">E6*H6</f>
        <v>0</v>
      </c>
      <c r="K6" s="16"/>
    </row>
    <row r="7" spans="1:13" ht="51">
      <c r="A7" s="8">
        <v>2</v>
      </c>
      <c r="B7" s="54" t="s">
        <v>129</v>
      </c>
      <c r="C7" s="43" t="s">
        <v>164</v>
      </c>
      <c r="D7" s="54" t="s">
        <v>94</v>
      </c>
      <c r="E7" s="43">
        <v>1</v>
      </c>
      <c r="F7" s="54"/>
      <c r="G7" s="6"/>
      <c r="H7" s="7">
        <f t="shared" ref="H7:H13" si="2">F7+F7*G7</f>
        <v>0</v>
      </c>
      <c r="I7" s="7">
        <f t="shared" si="0"/>
        <v>0</v>
      </c>
      <c r="J7" s="28">
        <f t="shared" si="1"/>
        <v>0</v>
      </c>
      <c r="K7" s="16"/>
    </row>
    <row r="8" spans="1:13" ht="57">
      <c r="A8" s="8">
        <v>3</v>
      </c>
      <c r="B8" s="43" t="s">
        <v>130</v>
      </c>
      <c r="C8" s="54" t="s">
        <v>164</v>
      </c>
      <c r="D8" s="43" t="s">
        <v>94</v>
      </c>
      <c r="E8" s="54">
        <v>1</v>
      </c>
      <c r="F8" s="54"/>
      <c r="G8" s="6"/>
      <c r="H8" s="7">
        <f t="shared" si="2"/>
        <v>0</v>
      </c>
      <c r="I8" s="7">
        <f t="shared" si="0"/>
        <v>0</v>
      </c>
      <c r="J8" s="28">
        <f t="shared" si="1"/>
        <v>0</v>
      </c>
      <c r="K8" s="16"/>
    </row>
    <row r="9" spans="1:13" ht="57">
      <c r="A9" s="8">
        <v>4</v>
      </c>
      <c r="B9" s="84" t="s">
        <v>131</v>
      </c>
      <c r="C9" s="85" t="s">
        <v>164</v>
      </c>
      <c r="D9" s="84" t="s">
        <v>94</v>
      </c>
      <c r="E9" s="85">
        <v>1</v>
      </c>
      <c r="F9" s="84"/>
      <c r="G9" s="86"/>
      <c r="H9" s="87">
        <f t="shared" si="2"/>
        <v>0</v>
      </c>
      <c r="I9" s="87">
        <f t="shared" si="0"/>
        <v>0</v>
      </c>
      <c r="J9" s="88">
        <f t="shared" si="1"/>
        <v>0</v>
      </c>
      <c r="K9" s="89"/>
    </row>
    <row r="10" spans="1:13" ht="57">
      <c r="A10" s="8">
        <v>5</v>
      </c>
      <c r="B10" s="90" t="s">
        <v>132</v>
      </c>
      <c r="C10" s="90" t="s">
        <v>164</v>
      </c>
      <c r="D10" s="90" t="s">
        <v>94</v>
      </c>
      <c r="E10" s="90">
        <v>1</v>
      </c>
      <c r="F10" s="90"/>
      <c r="G10" s="42"/>
      <c r="H10" s="16">
        <f t="shared" si="2"/>
        <v>0</v>
      </c>
      <c r="I10" s="16">
        <f t="shared" si="0"/>
        <v>0</v>
      </c>
      <c r="J10" s="16">
        <f t="shared" si="1"/>
        <v>0</v>
      </c>
      <c r="K10" s="16"/>
    </row>
    <row r="11" spans="1:13" ht="29.25">
      <c r="A11" s="8">
        <v>6</v>
      </c>
      <c r="B11" s="108" t="s">
        <v>178</v>
      </c>
      <c r="C11" s="97" t="s">
        <v>176</v>
      </c>
      <c r="D11" s="108" t="s">
        <v>87</v>
      </c>
      <c r="E11" s="108">
        <v>20</v>
      </c>
      <c r="F11" s="109"/>
      <c r="G11" s="94"/>
      <c r="H11" s="96">
        <f t="shared" si="2"/>
        <v>0</v>
      </c>
      <c r="I11" s="96">
        <f t="shared" si="0"/>
        <v>0</v>
      </c>
      <c r="J11" s="96">
        <f t="shared" si="1"/>
        <v>0</v>
      </c>
      <c r="K11" s="96"/>
      <c r="L11" s="98"/>
      <c r="M11" s="98"/>
    </row>
    <row r="12" spans="1:13" ht="29.25">
      <c r="A12" s="8">
        <v>7</v>
      </c>
      <c r="B12" s="108" t="s">
        <v>177</v>
      </c>
      <c r="C12" s="97" t="s">
        <v>176</v>
      </c>
      <c r="D12" s="108" t="s">
        <v>87</v>
      </c>
      <c r="E12" s="108">
        <v>20</v>
      </c>
      <c r="F12" s="109"/>
      <c r="G12" s="94"/>
      <c r="H12" s="96">
        <f t="shared" si="2"/>
        <v>0</v>
      </c>
      <c r="I12" s="96">
        <f t="shared" si="0"/>
        <v>0</v>
      </c>
      <c r="J12" s="96">
        <f t="shared" si="1"/>
        <v>0</v>
      </c>
      <c r="K12" s="96"/>
      <c r="L12" s="98"/>
      <c r="M12" s="98"/>
    </row>
    <row r="13" spans="1:13" ht="28.5">
      <c r="A13" s="8">
        <v>8</v>
      </c>
      <c r="B13" s="108" t="s">
        <v>179</v>
      </c>
      <c r="C13" s="97" t="s">
        <v>176</v>
      </c>
      <c r="D13" s="108" t="s">
        <v>87</v>
      </c>
      <c r="E13" s="108">
        <v>20</v>
      </c>
      <c r="F13" s="108"/>
      <c r="G13" s="94"/>
      <c r="H13" s="96">
        <f t="shared" si="2"/>
        <v>0</v>
      </c>
      <c r="I13" s="96">
        <f t="shared" si="0"/>
        <v>0</v>
      </c>
      <c r="J13" s="96">
        <f t="shared" si="1"/>
        <v>0</v>
      </c>
      <c r="K13" s="96"/>
      <c r="L13" s="98"/>
      <c r="M13" s="98"/>
    </row>
    <row r="14" spans="1:13" ht="14.25">
      <c r="A14" s="8">
        <v>9</v>
      </c>
      <c r="B14" s="97" t="s">
        <v>175</v>
      </c>
      <c r="C14" s="97" t="s">
        <v>176</v>
      </c>
      <c r="D14" s="108" t="s">
        <v>87</v>
      </c>
      <c r="E14" s="97">
        <v>40</v>
      </c>
      <c r="F14" s="97"/>
      <c r="G14" s="110"/>
      <c r="H14" s="111">
        <f>F14+F14*G14</f>
        <v>0</v>
      </c>
      <c r="I14" s="111">
        <f>F14*E14</f>
        <v>0</v>
      </c>
      <c r="J14" s="96">
        <f>E14*H14</f>
        <v>0</v>
      </c>
      <c r="K14" s="96"/>
      <c r="L14" s="98"/>
      <c r="M14" s="98"/>
    </row>
    <row r="15" spans="1:13" ht="26.25">
      <c r="A15" s="8">
        <v>8</v>
      </c>
      <c r="B15" s="70" t="s">
        <v>97</v>
      </c>
      <c r="C15" s="70" t="s">
        <v>98</v>
      </c>
      <c r="D15" s="66" t="s">
        <v>94</v>
      </c>
      <c r="E15" s="67">
        <v>4</v>
      </c>
      <c r="F15" s="81"/>
      <c r="G15" s="6"/>
      <c r="H15" s="80">
        <f t="shared" ref="H15:H17" si="3">F15+F15*G15</f>
        <v>0</v>
      </c>
      <c r="I15" s="80">
        <f t="shared" ref="I15:I16" si="4">F15*E15</f>
        <v>0</v>
      </c>
      <c r="J15" s="80">
        <f t="shared" ref="J15:J17" si="5">E15*H15</f>
        <v>0</v>
      </c>
      <c r="K15" s="66"/>
    </row>
    <row r="16" spans="1:13" ht="15">
      <c r="A16" s="17">
        <v>9</v>
      </c>
      <c r="B16" s="72" t="s">
        <v>99</v>
      </c>
      <c r="C16" s="72" t="s">
        <v>100</v>
      </c>
      <c r="D16" s="66" t="s">
        <v>94</v>
      </c>
      <c r="E16" s="67">
        <v>4</v>
      </c>
      <c r="F16" s="82"/>
      <c r="G16" s="6"/>
      <c r="H16" s="80">
        <f t="shared" si="3"/>
        <v>0</v>
      </c>
      <c r="I16" s="80">
        <f t="shared" si="4"/>
        <v>0</v>
      </c>
      <c r="J16" s="80">
        <f t="shared" si="5"/>
        <v>0</v>
      </c>
      <c r="K16" s="66"/>
    </row>
    <row r="17" spans="1:11" ht="15">
      <c r="A17" s="5">
        <v>10</v>
      </c>
      <c r="B17" s="72" t="s">
        <v>101</v>
      </c>
      <c r="C17" s="72" t="s">
        <v>102</v>
      </c>
      <c r="D17" s="66" t="s">
        <v>94</v>
      </c>
      <c r="E17" s="67">
        <v>4</v>
      </c>
      <c r="F17" s="82"/>
      <c r="G17" s="6"/>
      <c r="H17" s="80">
        <f t="shared" si="3"/>
        <v>0</v>
      </c>
      <c r="I17" s="80">
        <f>F17*E17</f>
        <v>0</v>
      </c>
      <c r="J17" s="80">
        <f t="shared" si="5"/>
        <v>0</v>
      </c>
      <c r="K17" s="66"/>
    </row>
    <row r="18" spans="1:11" ht="26.25">
      <c r="A18" s="8">
        <v>11</v>
      </c>
      <c r="B18" s="72" t="s">
        <v>103</v>
      </c>
      <c r="C18" s="73" t="s">
        <v>104</v>
      </c>
      <c r="D18" s="66" t="s">
        <v>94</v>
      </c>
      <c r="E18" s="67">
        <v>4</v>
      </c>
      <c r="F18" s="82"/>
      <c r="G18" s="6"/>
      <c r="H18" s="80"/>
      <c r="I18" s="80"/>
      <c r="J18" s="80"/>
      <c r="K18" s="66"/>
    </row>
    <row r="19" spans="1:11" ht="39">
      <c r="A19" s="17">
        <v>12</v>
      </c>
      <c r="B19" s="72" t="s">
        <v>105</v>
      </c>
      <c r="C19" s="72" t="s">
        <v>106</v>
      </c>
      <c r="D19" s="66" t="s">
        <v>94</v>
      </c>
      <c r="E19" s="71">
        <v>4</v>
      </c>
      <c r="F19" s="82"/>
      <c r="G19" s="6"/>
      <c r="H19" s="80">
        <f t="shared" ref="H19" si="6">F19+F19*G19</f>
        <v>0</v>
      </c>
      <c r="I19" s="80">
        <f t="shared" ref="I19" si="7">F19*E19</f>
        <v>0</v>
      </c>
      <c r="J19" s="80">
        <f t="shared" ref="J19" si="8">E19*H19</f>
        <v>0</v>
      </c>
      <c r="K19" s="66"/>
    </row>
    <row r="20" spans="1:11" ht="51.75" thickBot="1">
      <c r="F20" s="13" t="e">
        <f>"suma kontrolna: "
&amp;SUM(#REF!)</f>
        <v>#REF!</v>
      </c>
      <c r="G20" s="13" t="e">
        <f>"suma kontrolna: "
&amp;SUM(#REF!)</f>
        <v>#REF!</v>
      </c>
      <c r="H20" s="13" t="e">
        <f>"suma kontrolna: "
&amp;SUM(#REF!)</f>
        <v>#REF!</v>
      </c>
      <c r="I20" s="14" t="str">
        <f>"Całkowita wartość netto: "&amp;SUM(I6:I19)&amp;" zł"</f>
        <v>Całkowita wartość netto: 0 zł</v>
      </c>
      <c r="J20" s="29" t="str">
        <f>"Całkowita wartość brutto: "&amp;SUM(J6:J19)&amp;" zł"</f>
        <v>Całkowita wartość brutto: 0 zł</v>
      </c>
      <c r="K20" s="30"/>
    </row>
    <row r="22" spans="1:11" ht="27.75" customHeight="1"/>
    <row r="23" spans="1:11" ht="48" customHeight="1">
      <c r="F23" s="119" t="s">
        <v>13</v>
      </c>
      <c r="G23" s="119"/>
      <c r="H23" s="119"/>
      <c r="I23" s="119"/>
      <c r="J23" s="119"/>
      <c r="K23" s="51"/>
    </row>
    <row r="30" spans="1:11">
      <c r="I30" s="91"/>
    </row>
  </sheetData>
  <mergeCells count="3">
    <mergeCell ref="A1:J1"/>
    <mergeCell ref="A2:J3"/>
    <mergeCell ref="F23:J23"/>
  </mergeCells>
  <conditionalFormatting sqref="B20:B1048576 B4:B5">
    <cfRule type="duplicateValues" dxfId="0" priority="1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PAKIET I</vt:lpstr>
      <vt:lpstr>PAKIET II</vt:lpstr>
      <vt:lpstr>PAKIET III</vt:lpstr>
      <vt:lpstr>PAKIET IV</vt:lpstr>
    </vt:vector>
  </TitlesOfParts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Nowakowska</dc:creator>
  <cp:lastModifiedBy>Teresa Obrębska</cp:lastModifiedBy>
  <cp:revision/>
  <dcterms:created xsi:type="dcterms:W3CDTF">2020-02-11T12:40:03Z</dcterms:created>
  <dcterms:modified xsi:type="dcterms:W3CDTF">2026-02-24T10:06:30Z</dcterms:modified>
</cp:coreProperties>
</file>