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W:\WAT_WFK\POSTĘPOWANIA 2026\UBEZPIECZENIE FLOTY WFK.26.1.2026.SR\"/>
    </mc:Choice>
  </mc:AlternateContent>
  <xr:revisionPtr revIDLastSave="0" documentId="13_ncr:1_{AF3D421B-8CB3-4E9E-8F6A-0040072CA843}" xr6:coauthVersionLast="47" xr6:coauthVersionMax="47" xr10:uidLastSave="{00000000-0000-0000-0000-000000000000}"/>
  <bookViews>
    <workbookView xWindow="-120" yWindow="-120" windowWidth="29040" windowHeight="17520" xr2:uid="{0163C119-A143-43CC-A4D7-B4F7A1C8A78C}"/>
  </bookViews>
  <sheets>
    <sheet name="WYKAZ POJAZDÓW" sheetId="1" r:id="rId1"/>
  </sheets>
  <externalReferences>
    <externalReference r:id="rId2"/>
  </externalReferences>
  <definedNames>
    <definedName name="_xlnm._FilterDatabase" localSheetId="0" hidden="1">'WYKAZ POJAZDÓW'!$A$4:$AI$71</definedName>
    <definedName name="komórka">'[1]przegląd gwarancyjny Hyundai'!#REF!</definedName>
    <definedName name="Plan_okresowych_badań_technicznych_pojazdów_należących_do_WORD_Warszawa_w_2020_roku">#REF!</definedName>
    <definedName name="przebieg_przy_kolejnym_przeglądzie">'[1]przegląd gwarancyjny Hyundai'!#REF!</definedName>
  </definedNames>
  <calcPr calcId="191029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15" i="1" l="1"/>
  <c r="V14" i="1"/>
  <c r="V13" i="1"/>
  <c r="AE72" i="1"/>
  <c r="I72" i="1"/>
  <c r="H72" i="1"/>
  <c r="G72" i="1"/>
  <c r="AG44" i="1"/>
  <c r="AB44" i="1"/>
  <c r="AG43" i="1"/>
  <c r="AB43" i="1"/>
  <c r="AG42" i="1"/>
  <c r="AB42" i="1"/>
  <c r="AG41" i="1"/>
  <c r="AB41" i="1"/>
  <c r="AG40" i="1"/>
  <c r="AB40" i="1"/>
  <c r="AG39" i="1"/>
  <c r="AB39" i="1"/>
  <c r="AG38" i="1"/>
  <c r="AB38" i="1"/>
  <c r="AG37" i="1"/>
  <c r="AB37" i="1"/>
  <c r="AG36" i="1"/>
  <c r="AB36" i="1"/>
  <c r="AG35" i="1"/>
  <c r="AB35" i="1"/>
  <c r="AG34" i="1"/>
  <c r="AB34" i="1"/>
  <c r="AG33" i="1"/>
  <c r="AB33" i="1"/>
  <c r="AG32" i="1"/>
  <c r="AB32" i="1"/>
  <c r="AG31" i="1"/>
  <c r="AB31" i="1"/>
  <c r="AG30" i="1"/>
  <c r="AB30" i="1"/>
  <c r="AG29" i="1"/>
  <c r="AB29" i="1"/>
  <c r="AG28" i="1"/>
  <c r="AB28" i="1"/>
  <c r="AG27" i="1"/>
  <c r="AB27" i="1"/>
  <c r="AG26" i="1"/>
  <c r="AB26" i="1"/>
  <c r="AG25" i="1"/>
  <c r="AB25" i="1"/>
  <c r="AG24" i="1"/>
  <c r="AB24" i="1"/>
  <c r="AG23" i="1"/>
  <c r="AB23" i="1"/>
  <c r="AG22" i="1"/>
  <c r="AB22" i="1"/>
  <c r="AG21" i="1"/>
  <c r="AB21" i="1"/>
  <c r="AG20" i="1"/>
  <c r="AB20" i="1"/>
  <c r="AG19" i="1"/>
  <c r="AB19" i="1"/>
  <c r="AG18" i="1"/>
  <c r="AB18" i="1"/>
  <c r="AG17" i="1"/>
  <c r="AB17" i="1"/>
  <c r="AG16" i="1"/>
  <c r="AB16" i="1"/>
  <c r="AG15" i="1"/>
  <c r="AB15" i="1"/>
  <c r="AG14" i="1"/>
  <c r="AB14" i="1"/>
  <c r="AG13" i="1"/>
  <c r="AB13" i="1"/>
  <c r="AG57" i="1"/>
  <c r="AB57" i="1"/>
  <c r="AG64" i="1"/>
  <c r="AB64" i="1"/>
  <c r="AG67" i="1"/>
  <c r="AB67" i="1"/>
  <c r="AG65" i="1"/>
  <c r="AB65" i="1"/>
  <c r="AG63" i="1"/>
  <c r="AB63" i="1"/>
  <c r="AG52" i="1"/>
  <c r="AB52" i="1"/>
  <c r="AG12" i="1"/>
  <c r="AB12" i="1"/>
  <c r="AG48" i="1"/>
  <c r="AB48" i="1"/>
  <c r="AG47" i="1"/>
  <c r="AB47" i="1"/>
  <c r="AG10" i="1"/>
  <c r="AB10" i="1"/>
  <c r="AG9" i="1"/>
  <c r="AB9" i="1"/>
  <c r="AG45" i="1"/>
  <c r="AB45" i="1"/>
  <c r="AG8" i="1"/>
  <c r="AB8" i="1"/>
  <c r="AG69" i="1"/>
  <c r="AB69" i="1"/>
  <c r="AG68" i="1"/>
  <c r="AB68" i="1"/>
  <c r="AG55" i="1"/>
  <c r="AB55" i="1"/>
  <c r="AG53" i="1"/>
  <c r="AB53" i="1"/>
  <c r="AG59" i="1"/>
  <c r="AB59" i="1"/>
  <c r="AG54" i="1"/>
  <c r="AB54" i="1"/>
  <c r="AG11" i="1"/>
  <c r="AB11" i="1"/>
  <c r="AG7" i="1"/>
  <c r="AB7" i="1"/>
  <c r="AG6" i="1"/>
  <c r="AB6" i="1"/>
  <c r="AG5" i="1"/>
  <c r="AB5" i="1"/>
  <c r="AG61" i="1"/>
  <c r="AB61" i="1"/>
  <c r="AG60" i="1"/>
  <c r="AB60" i="1"/>
  <c r="AG58" i="1"/>
  <c r="AB58" i="1"/>
  <c r="AG66" i="1"/>
  <c r="AB66" i="1"/>
  <c r="AB46" i="1"/>
  <c r="AG51" i="1"/>
  <c r="AE51" i="1"/>
  <c r="AB51" i="1"/>
  <c r="AG56" i="1"/>
  <c r="AB56" i="1"/>
  <c r="AG62" i="1"/>
  <c r="AB62" i="1"/>
  <c r="AG50" i="1"/>
  <c r="AB50" i="1"/>
  <c r="AG49" i="1"/>
  <c r="AB49" i="1"/>
</calcChain>
</file>

<file path=xl/sharedStrings.xml><?xml version="1.0" encoding="utf-8"?>
<sst xmlns="http://schemas.openxmlformats.org/spreadsheetml/2006/main" count="984" uniqueCount="365">
  <si>
    <t>WYKAZ POJAZDÓW WORD WARSZAWA</t>
  </si>
  <si>
    <t>UBEZPIECZENIE</t>
  </si>
  <si>
    <t>Wycena eurotax</t>
  </si>
  <si>
    <t>OKRESOWE
BADANIE TECHNICZNE</t>
  </si>
  <si>
    <t>SPRZEDAŻ</t>
  </si>
  <si>
    <t>LP</t>
  </si>
  <si>
    <t>Rodzaj
pojazdu</t>
  </si>
  <si>
    <t>MARKA</t>
  </si>
  <si>
    <t>MODEL</t>
  </si>
  <si>
    <t>NR REJ.</t>
  </si>
  <si>
    <t>Paliwo</t>
  </si>
  <si>
    <t>Odbiornik radiofoniczny</t>
  </si>
  <si>
    <t>Gaśnice</t>
  </si>
  <si>
    <t>Wymiana opon</t>
  </si>
  <si>
    <t>Nr boczny</t>
  </si>
  <si>
    <t>Miejsce postoju</t>
  </si>
  <si>
    <t>data 
produkcji</t>
  </si>
  <si>
    <t>data I rejestracji</t>
  </si>
  <si>
    <t>moc kW</t>
  </si>
  <si>
    <t>pojemność</t>
  </si>
  <si>
    <t>kat.</t>
  </si>
  <si>
    <t>przeznaczenie</t>
  </si>
  <si>
    <t>dop ład</t>
  </si>
  <si>
    <t>liczba
miejsc</t>
  </si>
  <si>
    <t>DMC kg</t>
  </si>
  <si>
    <t>przebieg
km</t>
  </si>
  <si>
    <t>zakres
ubezpieczenia</t>
  </si>
  <si>
    <t>Ubezpieczyciel</t>
  </si>
  <si>
    <t>Polisa</t>
  </si>
  <si>
    <t>Liczba dni do końca okresu ubezpieczenia</t>
  </si>
  <si>
    <t>VIN</t>
  </si>
  <si>
    <t>Brutto</t>
  </si>
  <si>
    <t>Netto</t>
  </si>
  <si>
    <t xml:space="preserve">badanie techniczne ważne do </t>
  </si>
  <si>
    <t>Liczba dni do końca</t>
  </si>
  <si>
    <t>Status</t>
  </si>
  <si>
    <t>Data sprzedaży</t>
  </si>
  <si>
    <t>ciężarowy</t>
  </si>
  <si>
    <t>DAF</t>
  </si>
  <si>
    <t>LF 220 FA</t>
  </si>
  <si>
    <t>WA95862</t>
  </si>
  <si>
    <t>ON</t>
  </si>
  <si>
    <t>X</t>
  </si>
  <si>
    <t>S1</t>
  </si>
  <si>
    <t>ME1</t>
  </si>
  <si>
    <t>26.09.2016</t>
  </si>
  <si>
    <t>C</t>
  </si>
  <si>
    <t>egzaminacyjny</t>
  </si>
  <si>
    <t>6460 kg</t>
  </si>
  <si>
    <t>Compensa</t>
  </si>
  <si>
    <t>22089/5893263</t>
  </si>
  <si>
    <t>XLRAEL1700L456860</t>
  </si>
  <si>
    <t>WA95863</t>
  </si>
  <si>
    <t>x</t>
  </si>
  <si>
    <t>S2</t>
  </si>
  <si>
    <t>OC/AC/NNW/ASS Standard</t>
  </si>
  <si>
    <t>22089/5893264</t>
  </si>
  <si>
    <t>XLRAEL1700L456827</t>
  </si>
  <si>
    <t>FA LF55.220G13</t>
  </si>
  <si>
    <t>WA46007</t>
  </si>
  <si>
    <t>16.12.2008</t>
  </si>
  <si>
    <t>6940 kg</t>
  </si>
  <si>
    <t>22089/5893324</t>
  </si>
  <si>
    <t>XLRAE55GF8L349802
WAX024160010
WAX024240028</t>
  </si>
  <si>
    <t>MAN</t>
  </si>
  <si>
    <t>TGS</t>
  </si>
  <si>
    <t>WA0800L</t>
  </si>
  <si>
    <t>C+E</t>
  </si>
  <si>
    <t>9757 kg</t>
  </si>
  <si>
    <t>OC/AC/NNW/ASS</t>
  </si>
  <si>
    <t>Compensa
GLOBAL TRUCK ASSISTANCE</t>
  </si>
  <si>
    <t>22089/5893330
COR711635</t>
  </si>
  <si>
    <t>WMA08KZZ8TP339979</t>
  </si>
  <si>
    <t>przyczepa  ciężarowa</t>
  </si>
  <si>
    <t>KONAR</t>
  </si>
  <si>
    <t>JG2</t>
  </si>
  <si>
    <t>WA142AH</t>
  </si>
  <si>
    <t>5200 kg</t>
  </si>
  <si>
    <t>OC/AC/ASS Standard</t>
  </si>
  <si>
    <t>22089/5893265</t>
  </si>
  <si>
    <t>SXK023JG2GKAK1035</t>
  </si>
  <si>
    <t>przyczepa lekka</t>
  </si>
  <si>
    <t>Neptun</t>
  </si>
  <si>
    <t>Remororque 1, M75, 220MNd23</t>
  </si>
  <si>
    <t>WA889AH</t>
  </si>
  <si>
    <t>transport motocykli</t>
  </si>
  <si>
    <t>633 kg</t>
  </si>
  <si>
    <t>OC/ASS Standard</t>
  </si>
  <si>
    <t>22089/5893220</t>
  </si>
  <si>
    <t>SXE1M220NHS000407</t>
  </si>
  <si>
    <t>BD</t>
  </si>
  <si>
    <t>bez terminowo</t>
  </si>
  <si>
    <t>bezterminowo</t>
  </si>
  <si>
    <t>przyczepa</t>
  </si>
  <si>
    <t>WA731AL</t>
  </si>
  <si>
    <t>B+E</t>
  </si>
  <si>
    <t>1006 kg</t>
  </si>
  <si>
    <t>22089/6063171</t>
  </si>
  <si>
    <t>SXETK263NRS000326</t>
  </si>
  <si>
    <t>NACZEPA</t>
  </si>
  <si>
    <t>WIELTON</t>
  </si>
  <si>
    <t>NS3K</t>
  </si>
  <si>
    <t>WA030AM</t>
  </si>
  <si>
    <t>35700 kg</t>
  </si>
  <si>
    <t>SUDNS300000153122</t>
  </si>
  <si>
    <t>ciągnik
rolniczy</t>
  </si>
  <si>
    <t>ZETOR</t>
  </si>
  <si>
    <t>WA041A</t>
  </si>
  <si>
    <t>05.12.2002</t>
  </si>
  <si>
    <t>T</t>
  </si>
  <si>
    <t>1428 rbh</t>
  </si>
  <si>
    <t>22089/5893325</t>
  </si>
  <si>
    <t>R332009268C</t>
  </si>
  <si>
    <t>przyczepa rolnicza</t>
  </si>
  <si>
    <t>GUZMET</t>
  </si>
  <si>
    <t>T070</t>
  </si>
  <si>
    <t>WA608AE</t>
  </si>
  <si>
    <t>11.12.2002</t>
  </si>
  <si>
    <t>4360 kg</t>
  </si>
  <si>
    <t>22089/5893326</t>
  </si>
  <si>
    <t>motocykl</t>
  </si>
  <si>
    <t xml:space="preserve">Yamaha </t>
  </si>
  <si>
    <t>MT07</t>
  </si>
  <si>
    <t>WW2058</t>
  </si>
  <si>
    <t>PB95</t>
  </si>
  <si>
    <t>M-9</t>
  </si>
  <si>
    <t>ME2</t>
  </si>
  <si>
    <t>04.04.2016</t>
  </si>
  <si>
    <t>A2</t>
  </si>
  <si>
    <t>22089/5893104</t>
  </si>
  <si>
    <t>JYARM048000004594</t>
  </si>
  <si>
    <t>WA471E</t>
  </si>
  <si>
    <t>M-6</t>
  </si>
  <si>
    <t>A</t>
  </si>
  <si>
    <t>22089/5893137</t>
  </si>
  <si>
    <t>JYARM172000031356</t>
  </si>
  <si>
    <t>WA472E</t>
  </si>
  <si>
    <t>M-4</t>
  </si>
  <si>
    <t>22089/5893138</t>
  </si>
  <si>
    <t>JYARM182000021234</t>
  </si>
  <si>
    <t>WA615E</t>
  </si>
  <si>
    <t>OBNIŻONA</t>
  </si>
  <si>
    <t>M-12</t>
  </si>
  <si>
    <t>22089/5893209</t>
  </si>
  <si>
    <t>JYARM172000031895</t>
  </si>
  <si>
    <t>RE29 MT125A</t>
  </si>
  <si>
    <t>WA155E</t>
  </si>
  <si>
    <t>M-3</t>
  </si>
  <si>
    <t>A1</t>
  </si>
  <si>
    <t>22089/5893270</t>
  </si>
  <si>
    <t>VG5RE292000028416</t>
  </si>
  <si>
    <t>WA186E</t>
  </si>
  <si>
    <t>M-01</t>
  </si>
  <si>
    <t>22089/5893300</t>
  </si>
  <si>
    <t>VG5RE292000024728</t>
  </si>
  <si>
    <t>WA804E</t>
  </si>
  <si>
    <t>M-11</t>
  </si>
  <si>
    <t>22089/5893269</t>
  </si>
  <si>
    <t>JYARM172000032627</t>
  </si>
  <si>
    <t>RE40 MT125A</t>
  </si>
  <si>
    <t>WA254J</t>
  </si>
  <si>
    <t>M-15</t>
  </si>
  <si>
    <t>22089/5893272</t>
  </si>
  <si>
    <t>VG5RE407000000631</t>
  </si>
  <si>
    <t>WA771K</t>
  </si>
  <si>
    <t>M7</t>
  </si>
  <si>
    <t>22089/5872907</t>
  </si>
  <si>
    <t>JYARM33M000004145</t>
  </si>
  <si>
    <t>WA772K</t>
  </si>
  <si>
    <t>M8</t>
  </si>
  <si>
    <t>22089/5872908</t>
  </si>
  <si>
    <t>JYARM33M000004081</t>
  </si>
  <si>
    <t>WA076L</t>
  </si>
  <si>
    <t>22089/5893218</t>
  </si>
  <si>
    <t>MH3RM531000004604</t>
  </si>
  <si>
    <t>WA504L</t>
  </si>
  <si>
    <t>22089/5893262</t>
  </si>
  <si>
    <t>MH3RM531000006942</t>
  </si>
  <si>
    <t>BMW</t>
  </si>
  <si>
    <t>G310R</t>
  </si>
  <si>
    <t>WA677G</t>
  </si>
  <si>
    <t>M-13</t>
  </si>
  <si>
    <t>22089/5893210</t>
  </si>
  <si>
    <t>WB30G4108MRA10785</t>
  </si>
  <si>
    <t>WA678G</t>
  </si>
  <si>
    <t>M-14</t>
  </si>
  <si>
    <t>22089/5893211</t>
  </si>
  <si>
    <t>WB30G410XMRA12649</t>
  </si>
  <si>
    <t>motorower</t>
  </si>
  <si>
    <t>JUNAK</t>
  </si>
  <si>
    <t>ZN50Q-8 902</t>
  </si>
  <si>
    <t>WA9584</t>
  </si>
  <si>
    <t>M-04</t>
  </si>
  <si>
    <t>07.09.2016</t>
  </si>
  <si>
    <t>AM</t>
  </si>
  <si>
    <t>22089/5893266</t>
  </si>
  <si>
    <t>L5YPCBLA0G1909200</t>
  </si>
  <si>
    <t>ZIPP</t>
  </si>
  <si>
    <t>BT49QT-20</t>
  </si>
  <si>
    <t>WA9583</t>
  </si>
  <si>
    <t>M-02</t>
  </si>
  <si>
    <t>22089/5893267</t>
  </si>
  <si>
    <t>L82TCAPLXG1206081</t>
  </si>
  <si>
    <t>Junak</t>
  </si>
  <si>
    <t>TD50Q-3 902</t>
  </si>
  <si>
    <t>WA160F</t>
  </si>
  <si>
    <t>22089/5893212</t>
  </si>
  <si>
    <t>LTZPCBLC9P9230017</t>
  </si>
  <si>
    <t>WA9796</t>
  </si>
  <si>
    <t>M-1</t>
  </si>
  <si>
    <t>22089/5893271</t>
  </si>
  <si>
    <t>L5YPCBLA3H1912092</t>
  </si>
  <si>
    <t>osobowy</t>
  </si>
  <si>
    <t>Toyota</t>
  </si>
  <si>
    <t>Corolla SD_HSD_ S/D 1.8VVT-1+H CVT</t>
  </si>
  <si>
    <t>WA0908H</t>
  </si>
  <si>
    <t>zimowe na felgach</t>
  </si>
  <si>
    <t>służbowy</t>
  </si>
  <si>
    <t>448 kg</t>
  </si>
  <si>
    <t>22089/5893327</t>
  </si>
  <si>
    <t>NMTBZ3BE30R147241</t>
  </si>
  <si>
    <t>Camry A25A-FXS, A25B-FXS</t>
  </si>
  <si>
    <t>WA1600J</t>
  </si>
  <si>
    <t>131 + 88</t>
  </si>
  <si>
    <t>słuzbowy</t>
  </si>
  <si>
    <t>OC/AC/NNW</t>
  </si>
  <si>
    <t>22089/6063170</t>
  </si>
  <si>
    <t>JTNB23HK603164583</t>
  </si>
  <si>
    <t>Fiat Scudo</t>
  </si>
  <si>
    <t>2,0MJ kombi</t>
  </si>
  <si>
    <t>WD3449G</t>
  </si>
  <si>
    <t>opony wielosezonowe</t>
  </si>
  <si>
    <t>22.02.2011</t>
  </si>
  <si>
    <t>872 kg</t>
  </si>
  <si>
    <t>22089/5872856</t>
  </si>
  <si>
    <t>ZFA27000064286510</t>
  </si>
  <si>
    <t>Citroen</t>
  </si>
  <si>
    <t>Jumpy SpaceToerer</t>
  </si>
  <si>
    <t>WA4433C</t>
  </si>
  <si>
    <t>1085 kg</t>
  </si>
  <si>
    <t>22089/5893358</t>
  </si>
  <si>
    <t>VF7VAYHRKJZ108052</t>
  </si>
  <si>
    <t>AUTOBUS</t>
  </si>
  <si>
    <t>AUTOSAN</t>
  </si>
  <si>
    <t>A1010T</t>
  </si>
  <si>
    <t>WA88669</t>
  </si>
  <si>
    <t>x x</t>
  </si>
  <si>
    <t>08.11.2010</t>
  </si>
  <si>
    <t>D</t>
  </si>
  <si>
    <t>5320 kg</t>
  </si>
  <si>
    <t>22089/5893301</t>
  </si>
  <si>
    <t>SUADB4CKTAS610665</t>
  </si>
  <si>
    <t>Suzuki</t>
  </si>
  <si>
    <t>Swift 1,2 silnik Z12E 5D</t>
  </si>
  <si>
    <t>WA9551K</t>
  </si>
  <si>
    <t>B</t>
  </si>
  <si>
    <t>22089/5893261</t>
  </si>
  <si>
    <t>JSAZCEDS800189708</t>
  </si>
  <si>
    <t>WA9552K</t>
  </si>
  <si>
    <t>22089/5893260</t>
  </si>
  <si>
    <t>JSAZCEDS300189308</t>
  </si>
  <si>
    <t>WA9553K</t>
  </si>
  <si>
    <t>22089/5893258</t>
  </si>
  <si>
    <t>JSAZCEDS100188223</t>
  </si>
  <si>
    <t>WA9554K</t>
  </si>
  <si>
    <t>22089/5893257</t>
  </si>
  <si>
    <t>JSAZCEDS300188028</t>
  </si>
  <si>
    <t>WA9555K</t>
  </si>
  <si>
    <t>22089/5893259</t>
  </si>
  <si>
    <t>JSAZCEDS100188741</t>
  </si>
  <si>
    <t>WA9556K</t>
  </si>
  <si>
    <t>22089/5893256</t>
  </si>
  <si>
    <t>JSAZCEDS000197480</t>
  </si>
  <si>
    <t>WA9557K</t>
  </si>
  <si>
    <t>22089/5893254</t>
  </si>
  <si>
    <t>JSAZCEDS000196815</t>
  </si>
  <si>
    <t>WA9558K</t>
  </si>
  <si>
    <t>22089/5893234</t>
  </si>
  <si>
    <t>JSAZCEDS300193035</t>
  </si>
  <si>
    <t>WA9559K</t>
  </si>
  <si>
    <t>22089/5893233</t>
  </si>
  <si>
    <t>JSAZCEDSX00192805</t>
  </si>
  <si>
    <t>WA9560K</t>
  </si>
  <si>
    <t>22089/5893232</t>
  </si>
  <si>
    <t>JSAZCEDS000181800</t>
  </si>
  <si>
    <t>WA9561K</t>
  </si>
  <si>
    <t>22089/5893231</t>
  </si>
  <si>
    <t>JSAZCEDS400181623</t>
  </si>
  <si>
    <t>WA9562K</t>
  </si>
  <si>
    <t>22089/5893230</t>
  </si>
  <si>
    <t>JSAZCEDS600181252</t>
  </si>
  <si>
    <t>WA9563K</t>
  </si>
  <si>
    <t>22089/5893239</t>
  </si>
  <si>
    <t>JSAZCEDS000198497</t>
  </si>
  <si>
    <t>WA9564K</t>
  </si>
  <si>
    <t>22089/5893238</t>
  </si>
  <si>
    <t>JSAZCEDS100198458</t>
  </si>
  <si>
    <t>WA9565K</t>
  </si>
  <si>
    <t>22089/5893236</t>
  </si>
  <si>
    <t>JSAZCEDS100193308</t>
  </si>
  <si>
    <t>WA9566K</t>
  </si>
  <si>
    <t>JSAZCEDS200193432</t>
  </si>
  <si>
    <t>WA9567K</t>
  </si>
  <si>
    <t>22089/5893248</t>
  </si>
  <si>
    <t>JSAZCEDS700198979</t>
  </si>
  <si>
    <t>WA9568K</t>
  </si>
  <si>
    <t>22089/5893247</t>
  </si>
  <si>
    <t>JSAZCEDS200198923</t>
  </si>
  <si>
    <t>WA9569K</t>
  </si>
  <si>
    <t>22089/5893246</t>
  </si>
  <si>
    <t>JSAZCEDS600198925</t>
  </si>
  <si>
    <t>WA9570K</t>
  </si>
  <si>
    <t>22089/5893245</t>
  </si>
  <si>
    <t>JSAZCEDS900198871</t>
  </si>
  <si>
    <t>WA9571K</t>
  </si>
  <si>
    <t>22089/5893244</t>
  </si>
  <si>
    <t>JSAZCEDS100198850</t>
  </si>
  <si>
    <t>WA9572K</t>
  </si>
  <si>
    <t>22089/5893243</t>
  </si>
  <si>
    <t>JSAZCEDS900198823</t>
  </si>
  <si>
    <t>WA9573K</t>
  </si>
  <si>
    <t>22089/5893242</t>
  </si>
  <si>
    <t>JSAZCEDS200198596</t>
  </si>
  <si>
    <t>WA9574K</t>
  </si>
  <si>
    <t>22089/5893241</t>
  </si>
  <si>
    <t>JSAZCEDS200198730</t>
  </si>
  <si>
    <t>WA9575K</t>
  </si>
  <si>
    <t>22089/5893235</t>
  </si>
  <si>
    <t>JSAZCEDS200193155</t>
  </si>
  <si>
    <t>WA9576K</t>
  </si>
  <si>
    <t>22089/5893240</t>
  </si>
  <si>
    <t>JSAZCEDS300198672</t>
  </si>
  <si>
    <t>WA9577K</t>
  </si>
  <si>
    <t>22089/5893250</t>
  </si>
  <si>
    <t>JSAZCEDS000193980</t>
  </si>
  <si>
    <t>WA9578K</t>
  </si>
  <si>
    <t>22089/5893249</t>
  </si>
  <si>
    <t>JSAZCEDS700198982</t>
  </si>
  <si>
    <t>WA9579K</t>
  </si>
  <si>
    <t>22089/5893252</t>
  </si>
  <si>
    <t>JSAZCEDS300196324</t>
  </si>
  <si>
    <t>WA9580K</t>
  </si>
  <si>
    <t>22089/5893251</t>
  </si>
  <si>
    <t>JSAZCEDS400196039</t>
  </si>
  <si>
    <t>WA9581K</t>
  </si>
  <si>
    <t>22089/5893253</t>
  </si>
  <si>
    <t>JSAZCEDS400196526</t>
  </si>
  <si>
    <t>WA9582K</t>
  </si>
  <si>
    <t>22089/5893255</t>
  </si>
  <si>
    <t>JSAZCEDS300197151</t>
  </si>
  <si>
    <t>ME1 - 19</t>
  </si>
  <si>
    <t>ME2 - 18</t>
  </si>
  <si>
    <t>Suma ubezpiecznia do AC</t>
  </si>
  <si>
    <t xml:space="preserve">Rodzaj wartości </t>
  </si>
  <si>
    <t>brutto</t>
  </si>
  <si>
    <t>N13 TR4 PK1 13KEd31</t>
  </si>
  <si>
    <t>okres 
ubezpieczenia DO</t>
  </si>
  <si>
    <r>
      <t>OC/AC/NNW/</t>
    </r>
    <r>
      <rPr>
        <sz val="7"/>
        <color rgb="FFFF0000"/>
        <rFont val="Calibri"/>
        <family val="2"/>
        <charset val="238"/>
        <scheme val="minor"/>
      </rPr>
      <t>ASS Rozszerzony (holowanie - awaria, kolizja - bez limitu holowania w RPl auto zastępcze - 3 dni - awaria, kolizja, kradzież - klasa pojazdu -pojazd klasa D)</t>
    </r>
  </si>
  <si>
    <r>
      <t>OC/AC/NNW/</t>
    </r>
    <r>
      <rPr>
        <sz val="7"/>
        <color rgb="FFFF0000"/>
        <rFont val="Calibri"/>
        <family val="2"/>
        <charset val="238"/>
        <scheme val="minor"/>
      </rPr>
      <t>ASS Rozszerzony Komfort Plus (holowanie - awaria, kolizja - bez limitu holowania w RP; auto zastępcze - klasa pojazdu -pojazd klasa D)</t>
    </r>
  </si>
  <si>
    <r>
      <t>OC/AC/NNW/</t>
    </r>
    <r>
      <rPr>
        <sz val="7"/>
        <color rgb="FFFF0000"/>
        <rFont val="Calibri"/>
        <family val="2"/>
        <charset val="238"/>
        <scheme val="minor"/>
      </rPr>
      <t>ASS Rozszerzony-holowanie pojazdu do 150 km i maksymalnie do 13 000 zł</t>
    </r>
  </si>
  <si>
    <t>Camry Prestige 2.5L Hybrid</t>
  </si>
  <si>
    <t>planowana dostawa Kwiecień/Maj 2026</t>
  </si>
  <si>
    <t>OC/AC/ASS</t>
  </si>
  <si>
    <t>OC/NNW</t>
  </si>
  <si>
    <t>Załącznik nr 6 Wykaz pojazdów WORD do ubezpieczenia poprawiony 26.02.2026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</si>
</sst>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zł&quot;;[Red]\-#,##0.00\ &quot;zł&quot;"/>
    <numFmt numFmtId="164" formatCode="_ * #,##0.00_)\ &quot;zł&quot;_ ;_ * \(#,##0.00\)\ &quot;zł&quot;_ ;_ * &quot;-&quot;??_)\ &quot;zł&quot;_ ;_ @_ "/>
    <numFmt numFmtId="165" formatCode="#,##0.00\ &quot;zł&quot;"/>
    <numFmt numFmtId="166" formatCode="#,##0\ &quot;zł&quot;"/>
  </numFmts>
  <fonts count="20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sz val="26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u/>
      <sz val="9"/>
      <color theme="10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color theme="5" tint="-0.249977111117893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sz val="7"/>
      <color rgb="FFFF0000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7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11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/>
    </xf>
    <xf numFmtId="14" fontId="2" fillId="0" borderId="0" xfId="0" applyNumberFormat="1" applyFont="1"/>
    <xf numFmtId="2" fontId="2" fillId="0" borderId="0" xfId="0" applyNumberFormat="1" applyFont="1"/>
    <xf numFmtId="14" fontId="5" fillId="0" borderId="0" xfId="0" applyNumberFormat="1" applyFont="1" applyAlignment="1">
      <alignment wrapText="1"/>
    </xf>
    <xf numFmtId="0" fontId="2" fillId="0" borderId="4" xfId="0" applyFont="1" applyBorder="1"/>
    <xf numFmtId="164" fontId="4" fillId="0" borderId="5" xfId="1" applyFont="1" applyBorder="1" applyAlignment="1">
      <alignment vertical="center"/>
    </xf>
    <xf numFmtId="0" fontId="4" fillId="0" borderId="0" xfId="0" applyFont="1" applyAlignment="1">
      <alignment horizontal="center"/>
    </xf>
    <xf numFmtId="0" fontId="2" fillId="0" borderId="3" xfId="0" applyFont="1" applyBorder="1"/>
    <xf numFmtId="0" fontId="2" fillId="0" borderId="5" xfId="0" applyFont="1" applyBorder="1" applyAlignment="1">
      <alignment wrapText="1"/>
    </xf>
    <xf numFmtId="0" fontId="2" fillId="0" borderId="5" xfId="0" applyFont="1" applyBorder="1"/>
    <xf numFmtId="0" fontId="2" fillId="0" borderId="5" xfId="0" applyFont="1" applyBorder="1" applyAlignment="1">
      <alignment horizontal="center" wrapText="1"/>
    </xf>
    <xf numFmtId="0" fontId="2" fillId="0" borderId="5" xfId="0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wrapText="1"/>
    </xf>
    <xf numFmtId="2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left"/>
    </xf>
    <xf numFmtId="2" fontId="2" fillId="0" borderId="5" xfId="0" applyNumberFormat="1" applyFont="1" applyBorder="1" applyAlignment="1">
      <alignment wrapText="1"/>
    </xf>
    <xf numFmtId="2" fontId="2" fillId="0" borderId="5" xfId="0" applyNumberFormat="1" applyFont="1" applyBorder="1"/>
    <xf numFmtId="0" fontId="2" fillId="0" borderId="5" xfId="0" applyFont="1" applyBorder="1" applyAlignment="1">
      <alignment horizontal="center"/>
    </xf>
    <xf numFmtId="164" fontId="4" fillId="0" borderId="5" xfId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wrapText="1"/>
    </xf>
    <xf numFmtId="0" fontId="4" fillId="0" borderId="5" xfId="0" applyFont="1" applyBorder="1" applyAlignment="1">
      <alignment wrapText="1"/>
    </xf>
    <xf numFmtId="0" fontId="4" fillId="0" borderId="3" xfId="0" applyFont="1" applyBorder="1"/>
    <xf numFmtId="0" fontId="4" fillId="0" borderId="5" xfId="0" applyFont="1" applyBorder="1"/>
    <xf numFmtId="0" fontId="8" fillId="0" borderId="5" xfId="0" applyFont="1" applyBorder="1"/>
    <xf numFmtId="0" fontId="8" fillId="0" borderId="5" xfId="0" applyFont="1" applyBorder="1" applyAlignment="1">
      <alignment horizontal="left"/>
    </xf>
    <xf numFmtId="0" fontId="8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2" fontId="4" fillId="0" borderId="5" xfId="0" applyNumberFormat="1" applyFont="1" applyBorder="1" applyAlignment="1">
      <alignment horizontal="center"/>
    </xf>
    <xf numFmtId="8" fontId="4" fillId="0" borderId="5" xfId="0" applyNumberFormat="1" applyFont="1" applyBorder="1"/>
    <xf numFmtId="0" fontId="4" fillId="0" borderId="5" xfId="0" applyFont="1" applyBorder="1" applyAlignment="1">
      <alignment horizontal="left"/>
    </xf>
    <xf numFmtId="1" fontId="4" fillId="0" borderId="5" xfId="0" applyNumberFormat="1" applyFont="1" applyBorder="1"/>
    <xf numFmtId="2" fontId="4" fillId="0" borderId="5" xfId="0" applyNumberFormat="1" applyFont="1" applyBorder="1"/>
    <xf numFmtId="2" fontId="9" fillId="0" borderId="5" xfId="0" applyNumberFormat="1" applyFont="1" applyBorder="1"/>
    <xf numFmtId="14" fontId="4" fillId="0" borderId="5" xfId="0" applyNumberFormat="1" applyFont="1" applyBorder="1"/>
    <xf numFmtId="0" fontId="4" fillId="0" borderId="4" xfId="0" applyFont="1" applyBorder="1"/>
    <xf numFmtId="14" fontId="4" fillId="0" borderId="5" xfId="0" applyNumberFormat="1" applyFont="1" applyBorder="1" applyAlignment="1">
      <alignment horizontal="center"/>
    </xf>
    <xf numFmtId="0" fontId="8" fillId="0" borderId="5" xfId="3" applyFont="1" applyBorder="1"/>
    <xf numFmtId="2" fontId="4" fillId="0" borderId="5" xfId="0" applyNumberFormat="1" applyFont="1" applyBorder="1" applyAlignment="1">
      <alignment horizontal="center" wrapText="1"/>
    </xf>
    <xf numFmtId="0" fontId="8" fillId="0" borderId="5" xfId="0" applyFont="1" applyBorder="1" applyAlignment="1">
      <alignment horizontal="left" vertical="center"/>
    </xf>
    <xf numFmtId="0" fontId="12" fillId="0" borderId="5" xfId="0" applyFont="1" applyBorder="1" applyAlignment="1">
      <alignment horizontal="center"/>
    </xf>
    <xf numFmtId="14" fontId="8" fillId="0" borderId="5" xfId="0" applyNumberFormat="1" applyFont="1" applyBorder="1" applyAlignment="1">
      <alignment horizontal="center"/>
    </xf>
    <xf numFmtId="8" fontId="8" fillId="0" borderId="5" xfId="0" applyNumberFormat="1" applyFont="1" applyBorder="1"/>
    <xf numFmtId="0" fontId="13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/>
    </xf>
    <xf numFmtId="14" fontId="4" fillId="0" borderId="4" xfId="0" applyNumberFormat="1" applyFont="1" applyBorder="1" applyAlignment="1">
      <alignment horizontal="right"/>
    </xf>
    <xf numFmtId="2" fontId="4" fillId="0" borderId="5" xfId="0" applyNumberFormat="1" applyFont="1" applyBorder="1" applyAlignment="1">
      <alignment horizontal="left"/>
    </xf>
    <xf numFmtId="14" fontId="4" fillId="0" borderId="5" xfId="0" applyNumberFormat="1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center"/>
    </xf>
    <xf numFmtId="2" fontId="4" fillId="0" borderId="0" xfId="0" applyNumberFormat="1" applyFont="1"/>
    <xf numFmtId="165" fontId="4" fillId="0" borderId="0" xfId="0" applyNumberFormat="1" applyFont="1"/>
    <xf numFmtId="0" fontId="4" fillId="0" borderId="0" xfId="0" applyFont="1" applyAlignment="1">
      <alignment horizontal="right"/>
    </xf>
    <xf numFmtId="0" fontId="10" fillId="0" borderId="5" xfId="2" applyBorder="1" applyAlignment="1" applyProtection="1"/>
    <xf numFmtId="166" fontId="2" fillId="0" borderId="0" xfId="0" applyNumberFormat="1" applyFont="1"/>
    <xf numFmtId="166" fontId="2" fillId="0" borderId="5" xfId="0" applyNumberFormat="1" applyFont="1" applyBorder="1" applyAlignment="1">
      <alignment wrapText="1"/>
    </xf>
    <xf numFmtId="166" fontId="8" fillId="0" borderId="5" xfId="3" applyNumberFormat="1" applyFont="1" applyBorder="1"/>
    <xf numFmtId="166" fontId="4" fillId="0" borderId="5" xfId="0" applyNumberFormat="1" applyFont="1" applyBorder="1"/>
    <xf numFmtId="166" fontId="8" fillId="0" borderId="5" xfId="3" applyNumberFormat="1" applyFont="1" applyBorder="1" applyAlignment="1">
      <alignment horizontal="right"/>
    </xf>
    <xf numFmtId="166" fontId="4" fillId="0" borderId="0" xfId="0" applyNumberFormat="1" applyFont="1"/>
    <xf numFmtId="0" fontId="15" fillId="0" borderId="5" xfId="0" applyFont="1" applyBorder="1"/>
    <xf numFmtId="166" fontId="16" fillId="0" borderId="5" xfId="0" applyNumberFormat="1" applyFont="1" applyBorder="1"/>
    <xf numFmtId="2" fontId="10" fillId="0" borderId="5" xfId="2" applyNumberFormat="1" applyFill="1" applyBorder="1" applyAlignment="1" applyProtection="1"/>
    <xf numFmtId="2" fontId="10" fillId="0" borderId="5" xfId="2" applyNumberFormat="1" applyFill="1" applyBorder="1" applyAlignment="1" applyProtection="1">
      <alignment wrapText="1"/>
    </xf>
    <xf numFmtId="0" fontId="10" fillId="0" borderId="5" xfId="2" applyNumberFormat="1" applyFill="1" applyBorder="1" applyAlignment="1" applyProtection="1"/>
    <xf numFmtId="164" fontId="17" fillId="0" borderId="0" xfId="0" applyNumberFormat="1" applyFont="1"/>
    <xf numFmtId="14" fontId="4" fillId="0" borderId="0" xfId="0" applyNumberFormat="1" applyFont="1" applyAlignment="1">
      <alignment horizontal="right"/>
    </xf>
    <xf numFmtId="14" fontId="8" fillId="0" borderId="0" xfId="0" applyNumberFormat="1" applyFont="1" applyAlignment="1">
      <alignment horizontal="right"/>
    </xf>
    <xf numFmtId="14" fontId="4" fillId="0" borderId="5" xfId="0" applyNumberFormat="1" applyFont="1" applyBorder="1" applyAlignment="1">
      <alignment horizontal="left"/>
    </xf>
    <xf numFmtId="2" fontId="9" fillId="0" borderId="5" xfId="0" applyNumberFormat="1" applyFont="1" applyBorder="1" applyAlignment="1">
      <alignment wrapText="1"/>
    </xf>
    <xf numFmtId="2" fontId="18" fillId="0" borderId="5" xfId="0" applyNumberFormat="1" applyFont="1" applyBorder="1" applyAlignment="1">
      <alignment wrapText="1"/>
    </xf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center" wrapText="1"/>
    </xf>
    <xf numFmtId="0" fontId="4" fillId="4" borderId="3" xfId="0" applyFont="1" applyFill="1" applyBorder="1"/>
    <xf numFmtId="0" fontId="4" fillId="4" borderId="5" xfId="0" applyFont="1" applyFill="1" applyBorder="1"/>
    <xf numFmtId="0" fontId="8" fillId="4" borderId="5" xfId="0" applyFont="1" applyFill="1" applyBorder="1"/>
    <xf numFmtId="0" fontId="8" fillId="4" borderId="5" xfId="0" applyFont="1" applyFill="1" applyBorder="1" applyAlignment="1">
      <alignment horizontal="left"/>
    </xf>
    <xf numFmtId="0" fontId="8" fillId="4" borderId="5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/>
    </xf>
    <xf numFmtId="2" fontId="4" fillId="4" borderId="5" xfId="0" applyNumberFormat="1" applyFont="1" applyFill="1" applyBorder="1" applyAlignment="1">
      <alignment horizontal="center"/>
    </xf>
    <xf numFmtId="2" fontId="4" fillId="4" borderId="5" xfId="0" applyNumberFormat="1" applyFont="1" applyFill="1" applyBorder="1" applyAlignment="1">
      <alignment horizontal="left"/>
    </xf>
    <xf numFmtId="0" fontId="4" fillId="4" borderId="5" xfId="0" applyFont="1" applyFill="1" applyBorder="1" applyAlignment="1">
      <alignment horizontal="left"/>
    </xf>
    <xf numFmtId="2" fontId="4" fillId="4" borderId="5" xfId="0" applyNumberFormat="1" applyFont="1" applyFill="1" applyBorder="1"/>
    <xf numFmtId="0" fontId="8" fillId="4" borderId="5" xfId="3" applyFont="1" applyFill="1" applyBorder="1"/>
    <xf numFmtId="166" fontId="8" fillId="4" borderId="5" xfId="3" applyNumberFormat="1" applyFont="1" applyFill="1" applyBorder="1"/>
    <xf numFmtId="2" fontId="9" fillId="4" borderId="5" xfId="0" applyNumberFormat="1" applyFont="1" applyFill="1" applyBorder="1" applyAlignment="1">
      <alignment wrapText="1"/>
    </xf>
    <xf numFmtId="14" fontId="4" fillId="4" borderId="5" xfId="0" applyNumberFormat="1" applyFont="1" applyFill="1" applyBorder="1"/>
    <xf numFmtId="0" fontId="15" fillId="4" borderId="5" xfId="0" applyFont="1" applyFill="1" applyBorder="1"/>
    <xf numFmtId="0" fontId="6" fillId="5" borderId="2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2" fontId="9" fillId="5" borderId="5" xfId="0" applyNumberFormat="1" applyFont="1" applyFill="1" applyBorder="1" applyAlignment="1">
      <alignment wrapText="1"/>
    </xf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19" fillId="0" borderId="6" xfId="0" applyFont="1" applyBorder="1" applyAlignment="1">
      <alignment horizontal="center" wrapText="1"/>
    </xf>
  </cellXfs>
  <cellStyles count="4">
    <cellStyle name="Hiperłącze" xfId="2" builtinId="8"/>
    <cellStyle name="Normalny" xfId="0" builtinId="0"/>
    <cellStyle name="Normalny 2" xfId="3" xr:uid="{52795572-073B-4575-9E8E-C22042281076}"/>
    <cellStyle name="Walutowy" xfId="1" builtinId="4"/>
  </cellStyles>
  <dxfs count="3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numFmt numFmtId="19" formatCode="dd/mm/yyyy"/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numFmt numFmtId="2" formatCode="0.00"/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charset val="238"/>
        <scheme val="minor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charset val="238"/>
        <scheme val="minor"/>
      </font>
      <numFmt numFmtId="166" formatCode="#,##0\ &quot;zł&quot;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numFmt numFmtId="2" formatCode="0.00"/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strike val="0"/>
        <outline val="0"/>
        <shadow val="0"/>
        <u val="none"/>
        <vertAlign val="baseline"/>
        <sz val="9"/>
        <color auto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charset val="238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family val="2"/>
        <charset val="238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WREP_Zakupy\_Pojazdy\___WYKAZ_POJAZDO&#769;W.xlsx" TargetMode="External"/><Relationship Id="rId1" Type="http://schemas.openxmlformats.org/officeDocument/2006/relationships/externalLinkPath" Target="/WREP_Zakupy/_Pojazdy/___WYKAZ_POJAZDO&#769;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YKAZ POJAZDÓW"/>
      <sheetName val="Przeglądy techniczne"/>
      <sheetName val="przegląd gwarancyjny Hyundai"/>
      <sheetName val="Pojazdy sprzedane"/>
      <sheetName val="Plan badań okr. na rok 2025"/>
      <sheetName val="protokoły odbioru"/>
      <sheetName val="Suzuki"/>
      <sheetName val="Arkusz1"/>
      <sheetName val="prot. odbioru Hyundai"/>
      <sheetName val="man"/>
      <sheetName val="Plan badań okr. na rok 2026"/>
      <sheetName val="Plan bad. okr. na rok 2026 (M1)"/>
      <sheetName val="Plan bad. okr. na rok 2026 (M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2539919-9FAC-4956-90A7-23546CDFCECF}" name="Tabela43" displayName="Tabela43" ref="A4:AI71" totalsRowShown="0" headerRowDxfId="38" dataDxfId="37">
  <autoFilter ref="A4:AI71" xr:uid="{02539919-9FAC-4956-90A7-23546CDFCECF}"/>
  <sortState xmlns:xlrd2="http://schemas.microsoft.com/office/spreadsheetml/2017/richdata2" ref="A5:AI71">
    <sortCondition ref="AA4:AA71"/>
  </sortState>
  <tableColumns count="35">
    <tableColumn id="1" xr3:uid="{571B3E71-88CD-4317-9BF2-6FAE6426DDF2}" name="LP" dataDxfId="36"/>
    <tableColumn id="2" xr3:uid="{BB8C9B85-1237-4F98-A775-2B83AD7E8758}" name="Rodzaj_x000a_pojazdu" dataDxfId="35"/>
    <tableColumn id="3" xr3:uid="{76BB8FC4-0A83-471F-8DA2-D02FC70FD070}" name="MARKA" dataDxfId="34"/>
    <tableColumn id="4" xr3:uid="{A0BBD3EB-0DFB-4D35-8F8C-16A832F9DE17}" name="MODEL" dataDxfId="33"/>
    <tableColumn id="5" xr3:uid="{3D5BCBD9-2445-4867-BA65-B4DAA2855541}" name="NR REJ." dataDxfId="32"/>
    <tableColumn id="33" xr3:uid="{C90E1492-FCFF-4D0B-B608-3B6520B5F13A}" name="Paliwo" dataDxfId="31"/>
    <tableColumn id="34" xr3:uid="{21A74056-8644-48C3-B791-ED156D945EDD}" name="Odbiornik radiofoniczny" dataDxfId="30"/>
    <tableColumn id="6" xr3:uid="{6EC3D073-DE3B-456D-B367-7FF45A8BB6EA}" name="Gaśnice" dataDxfId="29"/>
    <tableColumn id="7" xr3:uid="{72D13A4F-DD54-4852-AEA3-0D93544AB9F4}" name="Wymiana opon" dataDxfId="28"/>
    <tableColumn id="8" xr3:uid="{FC2988BC-368A-4ACB-9DCF-9BEF45104DE4}" name="Nr boczny" dataDxfId="27"/>
    <tableColumn id="9" xr3:uid="{477E504B-9F69-4668-9927-0EB0336A5D11}" name="Miejsce postoju" dataDxfId="26"/>
    <tableColumn id="10" xr3:uid="{D7E120C4-489B-499E-A66A-A6C56FE7224C}" name="data _x000a_produkcji" dataDxfId="25"/>
    <tableColumn id="11" xr3:uid="{B5E255BE-2371-44C2-83B4-BF097B074C63}" name="data I rejestracji" dataDxfId="24"/>
    <tableColumn id="12" xr3:uid="{BCD60B61-4DD5-4D89-81AE-D7F1AE7A6D7C}" name="moc kW" dataDxfId="23"/>
    <tableColumn id="13" xr3:uid="{2F03DF09-E105-45AE-9D51-39F78BFADF3A}" name="pojemność" dataDxfId="22"/>
    <tableColumn id="14" xr3:uid="{C835A036-66EB-43E1-9E7C-6E1E2B2D3A49}" name="kat." dataDxfId="21"/>
    <tableColumn id="15" xr3:uid="{A9F75141-66AE-4FDC-BB1C-01C023160CA2}" name="przeznaczenie" dataDxfId="20"/>
    <tableColumn id="16" xr3:uid="{7F4F381F-578C-4D66-8DF9-23C5CA8A3D57}" name="dop ład" dataDxfId="19"/>
    <tableColumn id="17" xr3:uid="{1AE439A9-E09F-4641-B8E8-5A4391CE1494}" name="liczba_x000a_miejsc" dataDxfId="18"/>
    <tableColumn id="18" xr3:uid="{70BE363A-CB5E-44DE-88D0-FCE417B0821E}" name="DMC kg" dataDxfId="17"/>
    <tableColumn id="19" xr3:uid="{34B082E2-86BE-4B3B-B517-022930792592}" name="przebieg_x000a_km" dataDxfId="16" dataCellStyle="Normalny 2"/>
    <tableColumn id="35" xr3:uid="{03C425F2-F727-4082-982C-348DCDBD4D12}" name="Suma ubezpiecznia do AC" dataDxfId="15" dataCellStyle="Normalny 2"/>
    <tableColumn id="36" xr3:uid="{AC7F6F5F-96F9-41F2-9F64-91E7D4C063D6}" name="Rodzaj wartości " dataDxfId="14" dataCellStyle="Normalny 2"/>
    <tableColumn id="20" xr3:uid="{C28EEE70-4B68-4E2E-9251-BDEA7A0957B8}" name="zakres_x000a_ubezpieczenia" dataDxfId="13"/>
    <tableColumn id="21" xr3:uid="{51C8F019-5E3A-4903-88C7-F0D7EE6505A4}" name="Ubezpieczyciel" dataDxfId="12"/>
    <tableColumn id="22" xr3:uid="{01B07CF5-466C-45EA-A340-05F27F062AE3}" name="Polisa" dataDxfId="11"/>
    <tableColumn id="24" xr3:uid="{B72BEC87-8528-4E20-847A-00847BF614AD}" name="okres _x000a_ubezpieczenia DO" dataDxfId="10"/>
    <tableColumn id="25" xr3:uid="{7ACA2BB2-E801-4DE8-8D54-88C9A35C793A}" name="Liczba dni do końca okresu ubezpieczenia" dataDxfId="9">
      <calculatedColumnFormula>IF(AA5&gt;TODAY(),DATEDIF(TODAY(),AA5,"d"),"TERMIN UPŁYNĄŁ")</calculatedColumnFormula>
    </tableColumn>
    <tableColumn id="26" xr3:uid="{50EA0266-DF7A-4F40-87AE-4773E1170F50}" name="VIN" dataDxfId="8"/>
    <tableColumn id="27" xr3:uid="{AC8C6935-A948-4EF7-AC67-6DBB34A819A6}" name="Brutto" dataDxfId="7" dataCellStyle="Walutowy"/>
    <tableColumn id="28" xr3:uid="{44ED6A03-8A8F-4F02-A747-51C4676C21F2}" name="Netto" dataDxfId="6" dataCellStyle="Walutowy"/>
    <tableColumn id="29" xr3:uid="{50E8723D-E61D-4FAB-908C-6174F4ACE6C4}" name="badanie techniczne ważne do " dataDxfId="5"/>
    <tableColumn id="30" xr3:uid="{3B1A54EB-AD06-4097-95B2-120ED4C7C903}" name="Liczba dni do końca" dataDxfId="4">
      <calculatedColumnFormula>IF(AF5&gt;TODAY(),DATEDIF(TODAY(),AF5,"d"),"TERMIN UPŁYNĄŁ")</calculatedColumnFormula>
    </tableColumn>
    <tableColumn id="31" xr3:uid="{587562E0-663E-4701-A376-8621D1114058}" name="Status" dataDxfId="3"/>
    <tableColumn id="32" xr3:uid="{DA23FF09-256B-4D20-BF1C-1432F53AAF8A}" name="Data sprzedaży" dataDxfId="2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file:///C:\Users\pkaczorowski\AppData\Local\Microsoft\Windows\INetCache\Content.Outlook\7FBOAZZ1\Dowody%20rejestracyjne_polisy\motocykle\WW2058_polisa_do_02.04.2026.pdf" TargetMode="External"/><Relationship Id="rId21" Type="http://schemas.openxmlformats.org/officeDocument/2006/relationships/hyperlink" Target="file:///C:\Users\pkaczorowski\AppData\Local\Microsoft\Windows\INetCache\Content.Outlook\7FBOAZZ1\Dowody%20rejestracyjne_polisy\motocykle\WA9583_polisa_do%2006.09.2026.pdf" TargetMode="External"/><Relationship Id="rId34" Type="http://schemas.openxmlformats.org/officeDocument/2006/relationships/hyperlink" Target="file:///C:\Users\pkaczorowski\AppData\Local\Microsoft\Windows\INetCache\Content.Outlook\7FBOAZZ1\Dowody%20rejestracyjne_polisy\osobowe\WA9558K_polisa%20do%2019.08.2026.pdf" TargetMode="External"/><Relationship Id="rId42" Type="http://schemas.openxmlformats.org/officeDocument/2006/relationships/hyperlink" Target="file:///C:\Users\pkaczorowski\AppData\Local\Microsoft\Windows\INetCache\Content.Outlook\7FBOAZZ1\Dowody%20rejestracyjne_polisy\osobowe\WA9572K_polisa%20do%2019.08.2026.pdf" TargetMode="External"/><Relationship Id="rId47" Type="http://schemas.openxmlformats.org/officeDocument/2006/relationships/hyperlink" Target="file:///C:\Users\pkaczorowski\AppData\Local\Microsoft\Windows\INetCache\Content.Outlook\7FBOAZZ1\Dowody%20rejestracyjne_polisy\osobowe\WA9567K_polisa%20do%2019.08.2026.pdf" TargetMode="External"/><Relationship Id="rId50" Type="http://schemas.openxmlformats.org/officeDocument/2006/relationships/hyperlink" Target="file:///C:\Users\pkaczorowski\AppData\Local\Microsoft\Windows\INetCache\Content.Outlook\7FBOAZZ1\Dowody%20rejestracyjne_polisy\osobowe\WA9578K_polisa%20do%2019.08.2026.pdf" TargetMode="External"/><Relationship Id="rId55" Type="http://schemas.openxmlformats.org/officeDocument/2006/relationships/hyperlink" Target="file:///C:\Users\pkaczorowski\AppData\Local\Microsoft\Windows\INetCache\Content.Outlook\7FBOAZZ1\Dowody%20rejestracyjne_polisy\osobowe\WA9556K_polisa%20do%2019.08.2026.pdf" TargetMode="External"/><Relationship Id="rId63" Type="http://schemas.openxmlformats.org/officeDocument/2006/relationships/hyperlink" Target="file:///C:\Users\pkaczorowski\AppData\Local\Microsoft\Windows\INetCache\Content.Outlook\7FBOAZZ1\Dowody%20rejestracyjne_polisy\ci&#281;&#380;arowe\WA88669_polisa_do_04.11.2026.pdf" TargetMode="External"/><Relationship Id="rId7" Type="http://schemas.openxmlformats.org/officeDocument/2006/relationships/hyperlink" Target="file:///C:\Users\pkaczorowski\AppData\Local\Microsoft\Windows\INetCache\Content.Outlook\7FBOAZZ1\Dowody%20rejestracyjne_polisy\motocykle\WA186E_polisa%20do%2006.11.2026.pdf" TargetMode="External"/><Relationship Id="rId2" Type="http://schemas.openxmlformats.org/officeDocument/2006/relationships/hyperlink" Target="file:///C:\Users\pkaczorowski\AppData\Local\Microsoft\Windows\INetCache\Content.Outlook\7FBOAZZ1\Dowody%20rejestracyjne_polisy\motocykle\WA677G_polisa_do_01.07.2026.pdf" TargetMode="External"/><Relationship Id="rId16" Type="http://schemas.openxmlformats.org/officeDocument/2006/relationships/hyperlink" Target="file:///C:\Users\pkaczorowski\AppData\Local\Microsoft\Windows\INetCache\Content.Outlook\7FBOAZZ1\Dowody%20rejestracyjne_polisy\motocykle\WA471E_polisa%20do%2017.05.2026.pdf" TargetMode="External"/><Relationship Id="rId29" Type="http://schemas.openxmlformats.org/officeDocument/2006/relationships/hyperlink" Target="file:///C:\Users\pkaczorowski\AppData\Local\Microsoft\Windows\INetCache\Content.Outlook\7FBOAZZ1\Dowody%20rejestracyjne_polisy\przyczepy\WA889AH_polisa_do_27.08.2026.pdf" TargetMode="External"/><Relationship Id="rId11" Type="http://schemas.openxmlformats.org/officeDocument/2006/relationships/hyperlink" Target="file:///C:\Users\pkaczorowski\AppData\Local\Microsoft\Windows\INetCache\Content.Outlook\7FBOAZZ1\Dowody%20rejestracyjne_polisy\osobowe\WD3449G_polisa%20do_08.03.2026.pdf" TargetMode="External"/><Relationship Id="rId24" Type="http://schemas.openxmlformats.org/officeDocument/2006/relationships/hyperlink" Target="file:///C:\Users\pkaczorowski\AppData\Local\Microsoft\Windows\INetCache\Content.Outlook\7FBOAZZ1\Dowody%20rejestracyjne_polisy\motocykle\WA771K_polisa%20do%2024.03.2026.pdf" TargetMode="External"/><Relationship Id="rId32" Type="http://schemas.openxmlformats.org/officeDocument/2006/relationships/hyperlink" Target="file:///C:\Users\pkaczorowski\AppData\Local\Microsoft\Windows\INetCache\Content.Outlook\7FBOAZZ1\Dowody%20rejestracyjne_polisy\osobowe\WA9560K_polisa%20do%2019.08.2026.pdf" TargetMode="External"/><Relationship Id="rId37" Type="http://schemas.openxmlformats.org/officeDocument/2006/relationships/hyperlink" Target="file:///C:\Users\pkaczorowski\AppData\Local\Microsoft\Windows\INetCache\Content.Outlook\7FBOAZZ1\Dowody%20rejestracyjne_polisy\osobowe\WA9564K_polisa%20do%2019.08.2026.pdf" TargetMode="External"/><Relationship Id="rId40" Type="http://schemas.openxmlformats.org/officeDocument/2006/relationships/hyperlink" Target="file:///C:\Users\pkaczorowski\AppData\Local\Microsoft\Windows\INetCache\Content.Outlook\7FBOAZZ1\Dowody%20rejestracyjne_polisy\osobowe\WA9574K_polisa%20do%2019.08.2026.pdf" TargetMode="External"/><Relationship Id="rId45" Type="http://schemas.openxmlformats.org/officeDocument/2006/relationships/hyperlink" Target="file:///C:\Users\pkaczorowski\AppData\Local\Microsoft\Windows\INetCache\Content.Outlook\7FBOAZZ1\Dowody%20rejestracyjne_polisy\osobowe\WA9568K_polisa%20do%2019.08.2026.pdf" TargetMode="External"/><Relationship Id="rId53" Type="http://schemas.openxmlformats.org/officeDocument/2006/relationships/hyperlink" Target="file:///C:\Users\pkaczorowski\AppData\Local\Microsoft\Windows\INetCache\Content.Outlook\7FBOAZZ1\Dowody%20rejestracyjne_polisy\osobowe\WA9582K_polisa%20do%2019.08.2026.pdf" TargetMode="External"/><Relationship Id="rId58" Type="http://schemas.openxmlformats.org/officeDocument/2006/relationships/hyperlink" Target="file:///C:\Users\pkaczorowski\AppData\Local\Microsoft\Windows\INetCache\Content.Outlook\7FBOAZZ1\Dowody%20rejestracyjne_polisy\osobowe\WA9555K_polisa%20do%2019.08.2026.pdf" TargetMode="External"/><Relationship Id="rId66" Type="http://schemas.openxmlformats.org/officeDocument/2006/relationships/table" Target="../tables/table1.xml"/><Relationship Id="rId5" Type="http://schemas.openxmlformats.org/officeDocument/2006/relationships/hyperlink" Target="file:///C:\Users\pkaczorowski\AppData\Local\Microsoft\Windows\INetCache\Content.Outlook\7FBOAZZ1\Dowody%20rejestracyjne_polisy\motocykle\WA155E_polisa%20do%2018.10.2026.pdf" TargetMode="External"/><Relationship Id="rId61" Type="http://schemas.openxmlformats.org/officeDocument/2006/relationships/hyperlink" Target="file:///C:\Users\pkaczorowski\AppData\Local\Microsoft\Windows\INetCache\Content.Outlook\7FBOAZZ1\Dowody%20rejestracyjne_polisy\osobowe\WA9551K_polisa%20do%2019.08.2026.pdf" TargetMode="External"/><Relationship Id="rId19" Type="http://schemas.openxmlformats.org/officeDocument/2006/relationships/hyperlink" Target="file:///C:\Users\pkaczorowski\AppData\Local\Microsoft\Windows\INetCache\Content.Outlook\7FBOAZZ1\Dowody%20rejestracyjne_polisy\przyczepy\WA142AH_polisa_do%2025.09.2026.pdf" TargetMode="External"/><Relationship Id="rId14" Type="http://schemas.openxmlformats.org/officeDocument/2006/relationships/hyperlink" Target="file:///C:\Users\pkaczorowski\AppData\Local\Microsoft\Windows\INetCache\Content.Outlook\7FBOAZZ1\Dowody%20rejestracyjne_polisy\osobowe\WA1600J_polisa%20do%2008.02.2027.pdf" TargetMode="External"/><Relationship Id="rId22" Type="http://schemas.openxmlformats.org/officeDocument/2006/relationships/hyperlink" Target="file:///C:\Users\pkaczorowski\AppData\Local\Microsoft\Windows\INetCache\Content.Outlook\7FBOAZZ1\Dowody%20rejestracyjne_polisy\osobowe\WA4433C_polisa%20do%2009.01.2027.pdf" TargetMode="External"/><Relationship Id="rId27" Type="http://schemas.openxmlformats.org/officeDocument/2006/relationships/hyperlink" Target="file:///C:\Users\pkaczorowski\AppData\Local\Microsoft\Windows\INetCache\Content.Outlook\7FBOAZZ1\Dowody%20rejestracyjne_polisy\motocykle\WA076L_polisa%20do%2016.06.2026.pdf" TargetMode="External"/><Relationship Id="rId30" Type="http://schemas.openxmlformats.org/officeDocument/2006/relationships/hyperlink" Target="file:///C:\Users\pkaczorowski\AppData\Local\Microsoft\Windows\INetCache\Content.Outlook\7FBOAZZ1\Dowody%20rejestracyjne_polisy\osobowe\WA9562K_polisa%20do%2019.08.2026.pdf" TargetMode="External"/><Relationship Id="rId35" Type="http://schemas.openxmlformats.org/officeDocument/2006/relationships/hyperlink" Target="file:///C:\Users\pkaczorowski\AppData\Local\Microsoft\Windows\INetCache\Content.Outlook\7FBOAZZ1\Dowody%20rejestracyjne_polisy\osobowe\WA9575K_polisa%20do%2019.08.2026.pdf" TargetMode="External"/><Relationship Id="rId43" Type="http://schemas.openxmlformats.org/officeDocument/2006/relationships/hyperlink" Target="file:///C:\Users\pkaczorowski\AppData\Local\Microsoft\Windows\INetCache\Content.Outlook\7FBOAZZ1\Dowody%20rejestracyjne_polisy\osobowe\WA9571K_polisa%20do%2019.08.2026.pdf" TargetMode="External"/><Relationship Id="rId48" Type="http://schemas.openxmlformats.org/officeDocument/2006/relationships/hyperlink" Target="file:///C:\Users\pkaczorowski\AppData\Local\Microsoft\Windows\INetCache\Content.Outlook\7FBOAZZ1\Dowody%20rejestracyjne_polisy\osobowe\WA9580K_polisa%20do%2019.08.2026.pdf" TargetMode="External"/><Relationship Id="rId56" Type="http://schemas.openxmlformats.org/officeDocument/2006/relationships/hyperlink" Target="file:///C:\Users\pkaczorowski\AppData\Local\Microsoft\Windows\INetCache\Content.Outlook\7FBOAZZ1\Dowody%20rejestracyjne_polisy\osobowe\WA9554K_polisa%20do%2019.08.2026.pdf" TargetMode="External"/><Relationship Id="rId64" Type="http://schemas.openxmlformats.org/officeDocument/2006/relationships/hyperlink" Target="file:///C:\Users\pkaczorowski\AppData\Local\Microsoft\Windows\INetCache\Content.Outlook\7FBOAZZ1\Dowody%20rejestracyjne_polisy\osobowe\WA0908H_polisa%20do%2015.12.2026.pdf" TargetMode="External"/><Relationship Id="rId8" Type="http://schemas.openxmlformats.org/officeDocument/2006/relationships/hyperlink" Target="file:///C:\Users\pkaczorowski\AppData\Local\Microsoft\Windows\INetCache\Content.Outlook\7FBOAZZ1\Dowody%20rejestracyjne_polisy\ci&#281;&#380;arowe\WA46007_polisa_do%2015.12.2026.pdf" TargetMode="External"/><Relationship Id="rId51" Type="http://schemas.openxmlformats.org/officeDocument/2006/relationships/hyperlink" Target="file:///C:\Users\pkaczorowski\AppData\Local\Microsoft\Windows\INetCache\Content.Outlook\7FBOAZZ1\Dowody%20rejestracyjne_polisy\osobowe\WA9579K_polisa%20do%2019.08.2026.pdf" TargetMode="External"/><Relationship Id="rId3" Type="http://schemas.openxmlformats.org/officeDocument/2006/relationships/hyperlink" Target="file:///C:\Users\pkaczorowski\AppData\Local\Microsoft\Windows\INetCache\Content.Outlook\7FBOAZZ1\Dowody%20rejestracyjne_polisy\motocykle\WA678G_polisa_do_01.07.2026.pdf" TargetMode="External"/><Relationship Id="rId12" Type="http://schemas.openxmlformats.org/officeDocument/2006/relationships/hyperlink" Target="file:///C:\Users\pkaczorowski\AppData\Local\Microsoft\Windows\INetCache\Content.Outlook\7FBOAZZ1\Dowody%20rejestracyjne_polisy\motocykle\WA160F_polisa%20do%2020.07.2026.pdf" TargetMode="External"/><Relationship Id="rId17" Type="http://schemas.openxmlformats.org/officeDocument/2006/relationships/hyperlink" Target="file:///C:\Users\pkaczorowski\AppData\Local\Microsoft\Windows\INetCache\Content.Outlook\7FBOAZZ1\Dowody%20rejestracyjne_polisy\ci&#281;&#380;arowe\WA95862_polisa_do%2025.09.2026.pdf" TargetMode="External"/><Relationship Id="rId25" Type="http://schemas.openxmlformats.org/officeDocument/2006/relationships/hyperlink" Target="file:///C:\Users\pkaczorowski\AppData\Local\Microsoft\Windows\INetCache\Content.Outlook\7FBOAZZ1\Dowody%20rejestracyjne_polisy\motocykle\WA772K_polisa%20do%2024.03.2026.pdf" TargetMode="External"/><Relationship Id="rId33" Type="http://schemas.openxmlformats.org/officeDocument/2006/relationships/hyperlink" Target="file:///C:\Users\pkaczorowski\AppData\Local\Microsoft\Windows\INetCache\Content.Outlook\7FBOAZZ1\Dowody%20rejestracyjne_polisy\osobowe\WA9559K_polisa%20do%2019.08.2026.pdf" TargetMode="External"/><Relationship Id="rId38" Type="http://schemas.openxmlformats.org/officeDocument/2006/relationships/hyperlink" Target="file:///C:\Users\pkaczorowski\AppData\Local\Microsoft\Windows\INetCache\Content.Outlook\7FBOAZZ1\Dowody%20rejestracyjne_polisy\osobowe\WA9563K_polisa%20do%2019.08.2026.pdf" TargetMode="External"/><Relationship Id="rId46" Type="http://schemas.openxmlformats.org/officeDocument/2006/relationships/hyperlink" Target="file:///C:\Users\pkaczorowski\AppData\Local\Microsoft\Windows\INetCache\Content.Outlook\7FBOAZZ1\Dowody%20rejestracyjne_polisy\osobowe\WA9569K_polisa%20do%2019.08.2026.pdf" TargetMode="External"/><Relationship Id="rId59" Type="http://schemas.openxmlformats.org/officeDocument/2006/relationships/hyperlink" Target="file:///C:\Users\pkaczorowski\AppData\Local\Microsoft\Windows\INetCache\Content.Outlook\7FBOAZZ1\Dowody%20rejestracyjne_polisy\osobowe\WA9552K_polisa%20do%2019.08.2026.pdf" TargetMode="External"/><Relationship Id="rId20" Type="http://schemas.openxmlformats.org/officeDocument/2006/relationships/hyperlink" Target="file:///C:\Users\pkaczorowski\AppData\Local\Microsoft\Windows\INetCache\Content.Outlook\7FBOAZZ1\Dowody%20rejestracyjne_polisy\motocykle\WA9584_polisa_do%2006.09.2026.pdf" TargetMode="External"/><Relationship Id="rId41" Type="http://schemas.openxmlformats.org/officeDocument/2006/relationships/hyperlink" Target="file:///C:\Users\pkaczorowski\AppData\Local\Microsoft\Windows\INetCache\Content.Outlook\7FBOAZZ1\Dowody%20rejestracyjne_polisy\osobowe\WA9573K_polisa%20do%2019.08.2026.pdf" TargetMode="External"/><Relationship Id="rId54" Type="http://schemas.openxmlformats.org/officeDocument/2006/relationships/hyperlink" Target="file:///C:\Users\pkaczorowski\AppData\Local\Microsoft\Windows\INetCache\Content.Outlook\7FBOAZZ1\Dowody%20rejestracyjne_polisy\osobowe\WA9581K_polisa%20do%2019.08.2026.pdf" TargetMode="External"/><Relationship Id="rId62" Type="http://schemas.openxmlformats.org/officeDocument/2006/relationships/hyperlink" Target="file:///C:\Users\pkaczorowski\AppData\Local\Microsoft\Windows\INetCache\Content.Outlook\7FBOAZZ1\Dowody%20rejestracyjne_polisy\ci&#281;&#380;arowe\WA0800L_polisa_do_05.11.2026.pdf" TargetMode="External"/><Relationship Id="rId1" Type="http://schemas.openxmlformats.org/officeDocument/2006/relationships/hyperlink" Target="file:///C:\Users\pkaczorowski\AppData\Local\Microsoft\Windows\INetCache\Content.Outlook\7FBOAZZ1\Dowody%20rejestracyjne_polisy\motocykle\WA615E_polisa%20do%2005.07.2026.pdf" TargetMode="External"/><Relationship Id="rId6" Type="http://schemas.openxmlformats.org/officeDocument/2006/relationships/hyperlink" Target="file:///C:\Users\pkaczorowski\AppData\Local\Microsoft\Windows\INetCache\Content.Outlook\7FBOAZZ1\Dowody%20rejestracyjne_polisy\motocykle\WA9796_polisa_do_04.10.2026.pdf" TargetMode="External"/><Relationship Id="rId15" Type="http://schemas.openxmlformats.org/officeDocument/2006/relationships/hyperlink" Target="file:///C:\Users\pkaczorowski\AppData\Local\Microsoft\Windows\INetCache\Content.Outlook\7FBOAZZ1\Dowody%20rejestracyjne_polisy\motocykle\WA472E_polisa%20do%2017.05.2026.pdf" TargetMode="External"/><Relationship Id="rId23" Type="http://schemas.openxmlformats.org/officeDocument/2006/relationships/hyperlink" Target="file:///C:\Users\pkaczorowski\AppData\Local\Microsoft\Windows\INetCache\Content.Outlook\7FBOAZZ1\Dowody%20rejestracyjne_polisy\przyczepy\WA731AL_polisa%20do%2026.02.2026.pdf" TargetMode="External"/><Relationship Id="rId28" Type="http://schemas.openxmlformats.org/officeDocument/2006/relationships/hyperlink" Target="file:///C:\Users\pkaczorowski\AppData\Local\Microsoft\Windows\INetCache\Content.Outlook\7FBOAZZ1\Dowody%20rejestracyjne_polisy\motocykle\WA504L_polisa%20do%2024.08.2026.pdf" TargetMode="External"/><Relationship Id="rId36" Type="http://schemas.openxmlformats.org/officeDocument/2006/relationships/hyperlink" Target="file:///C:\Users\pkaczorowski\AppData\Local\Microsoft\Windows\INetCache\Content.Outlook\7FBOAZZ1\Dowody%20rejestracyjne_polisy\osobowe\WA9565K_polisa%20do%2019.08.2026.pdf" TargetMode="External"/><Relationship Id="rId49" Type="http://schemas.openxmlformats.org/officeDocument/2006/relationships/hyperlink" Target="file:///C:\Users\pkaczorowski\AppData\Local\Microsoft\Windows\INetCache\Content.Outlook\7FBOAZZ1\Dowody%20rejestracyjne_polisy\osobowe\WA9577K_polisa%20do%2019.08.2026.pdf" TargetMode="External"/><Relationship Id="rId57" Type="http://schemas.openxmlformats.org/officeDocument/2006/relationships/hyperlink" Target="file:///C:\Users\pkaczorowski\AppData\Local\Microsoft\Windows\INetCache\Content.Outlook\7FBOAZZ1\Dowody%20rejestracyjne_polisy\osobowe\WA9553K_polisa%20do%2019.08.2026.pdf" TargetMode="External"/><Relationship Id="rId10" Type="http://schemas.openxmlformats.org/officeDocument/2006/relationships/hyperlink" Target="file:///C:\Users\pkaczorowski\AppData\Local\Microsoft\Windows\INetCache\Content.Outlook\7FBOAZZ1\Dowody%20rejestracyjne_polisy\przyczepy\WA608AE_polisa_do_10.12.2026.pdf" TargetMode="External"/><Relationship Id="rId31" Type="http://schemas.openxmlformats.org/officeDocument/2006/relationships/hyperlink" Target="file:///C:\Users\pkaczorowski\AppData\Local\Microsoft\Windows\INetCache\Content.Outlook\7FBOAZZ1\Dowody%20rejestracyjne_polisy\osobowe\WA9561K_polisa%20do%2019.08.2026.pdf" TargetMode="External"/><Relationship Id="rId44" Type="http://schemas.openxmlformats.org/officeDocument/2006/relationships/hyperlink" Target="file:///C:\Users\pkaczorowski\AppData\Local\Microsoft\Windows\INetCache\Content.Outlook\7FBOAZZ1\Dowody%20rejestracyjne_polisy\osobowe\WA9570K_polisa%20do%2019.08.2026.pdf" TargetMode="External"/><Relationship Id="rId52" Type="http://schemas.openxmlformats.org/officeDocument/2006/relationships/hyperlink" Target="file:///C:\Users\pkaczorowski\AppData\Local\Microsoft\Windows\INetCache\Content.Outlook\7FBOAZZ1\Dowody%20rejestracyjne_polisy\osobowe\WA9557K_polisa%20do%2019.08.2026.pdf" TargetMode="External"/><Relationship Id="rId60" Type="http://schemas.openxmlformats.org/officeDocument/2006/relationships/hyperlink" Target="file:///C:\Users\pkaczorowski\AppData\Local\Microsoft\Windows\INetCache\Content.Outlook\7FBOAZZ1\Dowody%20rejestracyjne_polisy\osobowe\WA9566K_polisa%20do%2019.08.2026.pdf" TargetMode="External"/><Relationship Id="rId65" Type="http://schemas.openxmlformats.org/officeDocument/2006/relationships/printerSettings" Target="../printerSettings/printerSettings1.bin"/><Relationship Id="rId4" Type="http://schemas.openxmlformats.org/officeDocument/2006/relationships/hyperlink" Target="file:///C:\Users\pkaczorowski\AppData\Local\Microsoft\Windows\INetCache\Content.Outlook\7FBOAZZ1\Dowody%20rejestracyjne_polisy\motocykle\WA804E_polisa_do_05.10.2026.pdf" TargetMode="External"/><Relationship Id="rId9" Type="http://schemas.openxmlformats.org/officeDocument/2006/relationships/hyperlink" Target="file:///C:\Users\pkaczorowski\AppData\Local\Microsoft\Windows\INetCache\Content.Outlook\7FBOAZZ1\Dowody%20rejestracyjne_polisy\ci&#281;&#380;arowe\WA041A_polisa_do_04.12.2026.pdf" TargetMode="External"/><Relationship Id="rId13" Type="http://schemas.openxmlformats.org/officeDocument/2006/relationships/hyperlink" Target="file:///C:\Users\pkaczorowski\AppData\Local\Microsoft\Windows\INetCache\Content.Outlook\7FBOAZZ1\Dowody%20rejestracyjne_polisy\motocykle\WA254J_polisa%20do%2019.10.2026.pdf" TargetMode="External"/><Relationship Id="rId18" Type="http://schemas.openxmlformats.org/officeDocument/2006/relationships/hyperlink" Target="file:///C:\Users\pkaczorowski\AppData\Local\Microsoft\Windows\INetCache\Content.Outlook\7FBOAZZ1\Dowody%20rejestracyjne_polisy\ci&#281;&#380;arowe\WA95863_polisa%20do%2025.09.2026.pdf" TargetMode="External"/><Relationship Id="rId39" Type="http://schemas.openxmlformats.org/officeDocument/2006/relationships/hyperlink" Target="file:///C:\Users\pkaczorowski\AppData\Local\Microsoft\Windows\INetCache\Content.Outlook\7FBOAZZ1\Dowody%20rejestracyjne_polisy\osobowe\WA9576K_polisa%20do%2019.08.20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05ECB-41B8-43EF-944E-22D426AF942D}">
  <sheetPr>
    <pageSetUpPr fitToPage="1"/>
  </sheetPr>
  <dimension ref="A1:AL74"/>
  <sheetViews>
    <sheetView tabSelected="1" zoomScale="110" zoomScaleNormal="110" workbookViewId="0">
      <pane ySplit="4" topLeftCell="A41" activePane="bottomLeft" state="frozen"/>
      <selection pane="bottomLeft" activeCell="D43" sqref="D43"/>
    </sheetView>
  </sheetViews>
  <sheetFormatPr defaultColWidth="8.875" defaultRowHeight="12"/>
  <cols>
    <col min="1" max="1" width="6.125" style="3" customWidth="1"/>
    <col min="2" max="2" width="18.375" style="3" customWidth="1"/>
    <col min="3" max="3" width="7.625" style="3" customWidth="1"/>
    <col min="4" max="4" width="17.75" style="3" customWidth="1"/>
    <col min="5" max="5" width="7.875" style="3" customWidth="1"/>
    <col min="6" max="6" width="5.75" style="58" customWidth="1"/>
    <col min="7" max="7" width="5.875" style="13" hidden="1" customWidth="1"/>
    <col min="8" max="8" width="5.125" style="59" hidden="1" customWidth="1"/>
    <col min="9" max="9" width="4.875" style="59" hidden="1" customWidth="1"/>
    <col min="10" max="10" width="5.75" style="3" hidden="1" customWidth="1"/>
    <col min="11" max="11" width="5.625" style="3" hidden="1" customWidth="1"/>
    <col min="12" max="12" width="5.625" style="3" customWidth="1"/>
    <col min="13" max="13" width="8.5" style="3" customWidth="1"/>
    <col min="14" max="14" width="10.625" style="3" customWidth="1"/>
    <col min="15" max="15" width="8.625" style="3" customWidth="1"/>
    <col min="16" max="16" width="5.25" style="3" customWidth="1"/>
    <col min="17" max="17" width="10.5" style="58" hidden="1" customWidth="1"/>
    <col min="18" max="18" width="7.125" style="3" customWidth="1"/>
    <col min="19" max="19" width="5.375" style="3" customWidth="1"/>
    <col min="20" max="20" width="7.125" style="3" customWidth="1"/>
    <col min="21" max="21" width="7.875" style="3" customWidth="1"/>
    <col min="22" max="22" width="16" style="70" customWidth="1"/>
    <col min="23" max="23" width="7.875" style="3" customWidth="1"/>
    <col min="24" max="24" width="35.75" style="3" customWidth="1"/>
    <col min="25" max="25" width="12.25" style="3" hidden="1" customWidth="1"/>
    <col min="26" max="26" width="13.25" style="3" hidden="1" customWidth="1"/>
    <col min="27" max="27" width="13.5" style="3" customWidth="1"/>
    <col min="28" max="28" width="8.875" style="3" hidden="1" customWidth="1"/>
    <col min="29" max="29" width="15.375" style="3" customWidth="1"/>
    <col min="30" max="30" width="10.125" style="3" hidden="1" customWidth="1"/>
    <col min="31" max="31" width="11.875" style="3" hidden="1" customWidth="1"/>
    <col min="32" max="32" width="11.75" style="3" hidden="1" customWidth="1"/>
    <col min="33" max="33" width="12.125" style="63" hidden="1" customWidth="1"/>
    <col min="34" max="34" width="9.375" style="3" hidden="1" customWidth="1"/>
    <col min="35" max="35" width="8.875" style="3" hidden="1" customWidth="1"/>
    <col min="36" max="36" width="13.125" style="3" customWidth="1"/>
    <col min="37" max="38" width="8.875" style="13"/>
    <col min="39" max="16384" width="8.875" style="3"/>
  </cols>
  <sheetData>
    <row r="1" spans="1:38" hidden="1"/>
    <row r="2" spans="1:38" ht="38.25" hidden="1" customHeight="1">
      <c r="A2" s="1"/>
      <c r="B2" s="2" t="s">
        <v>0</v>
      </c>
      <c r="D2" s="1"/>
      <c r="E2" s="1"/>
      <c r="F2" s="4"/>
      <c r="G2" s="5"/>
      <c r="H2" s="6"/>
      <c r="I2" s="6"/>
      <c r="J2" s="5"/>
      <c r="K2" s="5"/>
      <c r="L2" s="5"/>
      <c r="M2" s="5"/>
      <c r="N2" s="5"/>
      <c r="O2" s="5"/>
      <c r="P2" s="7"/>
      <c r="Q2" s="4"/>
      <c r="R2" s="8"/>
      <c r="S2" s="1"/>
      <c r="T2" s="9"/>
      <c r="U2" s="8">
        <v>46050</v>
      </c>
      <c r="V2" s="65"/>
      <c r="W2" s="8"/>
      <c r="X2" s="10"/>
      <c r="Y2" s="105" t="s">
        <v>1</v>
      </c>
      <c r="Z2" s="106"/>
      <c r="AA2" s="106"/>
      <c r="AB2" s="106"/>
      <c r="AC2" s="107"/>
      <c r="AD2" s="11"/>
      <c r="AE2" s="12" t="s">
        <v>2</v>
      </c>
      <c r="AF2" s="108" t="s">
        <v>3</v>
      </c>
      <c r="AG2" s="109"/>
      <c r="AH2" s="110" t="s">
        <v>4</v>
      </c>
      <c r="AI2" s="110"/>
      <c r="AJ2" s="1"/>
    </row>
    <row r="3" spans="1:38" ht="38.25" customHeight="1">
      <c r="A3" s="111" t="s">
        <v>364</v>
      </c>
      <c r="B3" s="111"/>
      <c r="C3" s="111"/>
      <c r="D3" s="111"/>
      <c r="E3" s="1"/>
      <c r="F3" s="4"/>
      <c r="G3" s="5"/>
      <c r="H3" s="6"/>
      <c r="I3" s="6"/>
      <c r="J3" s="5"/>
      <c r="K3" s="5"/>
      <c r="L3" s="5"/>
      <c r="M3" s="5"/>
      <c r="N3" s="5"/>
      <c r="O3" s="5"/>
      <c r="P3" s="7"/>
      <c r="Q3" s="4"/>
      <c r="R3" s="8"/>
      <c r="S3" s="1"/>
      <c r="T3" s="9"/>
      <c r="U3" s="8"/>
      <c r="V3" s="65"/>
      <c r="W3" s="8"/>
      <c r="X3" s="10"/>
      <c r="Y3" s="82"/>
      <c r="Z3" s="83"/>
      <c r="AA3" s="102"/>
      <c r="AB3" s="102"/>
      <c r="AC3" s="103"/>
      <c r="AD3" s="11"/>
      <c r="AE3" s="12"/>
      <c r="AF3" s="84"/>
      <c r="AG3" s="85"/>
      <c r="AH3" s="5"/>
      <c r="AI3" s="5"/>
      <c r="AJ3" s="1"/>
    </row>
    <row r="4" spans="1:38" ht="60">
      <c r="A4" s="14" t="s">
        <v>5</v>
      </c>
      <c r="B4" s="15" t="s">
        <v>6</v>
      </c>
      <c r="C4" s="16" t="s">
        <v>7</v>
      </c>
      <c r="D4" s="16" t="s">
        <v>8</v>
      </c>
      <c r="E4" s="15" t="s">
        <v>9</v>
      </c>
      <c r="F4" s="17" t="s">
        <v>10</v>
      </c>
      <c r="G4" s="17" t="s">
        <v>11</v>
      </c>
      <c r="H4" s="18" t="s">
        <v>12</v>
      </c>
      <c r="I4" s="18" t="s">
        <v>13</v>
      </c>
      <c r="J4" s="17" t="s">
        <v>14</v>
      </c>
      <c r="K4" s="17" t="s">
        <v>15</v>
      </c>
      <c r="L4" s="17" t="s">
        <v>16</v>
      </c>
      <c r="M4" s="17" t="s">
        <v>17</v>
      </c>
      <c r="N4" s="19" t="s">
        <v>18</v>
      </c>
      <c r="O4" s="20" t="s">
        <v>19</v>
      </c>
      <c r="P4" s="16" t="s">
        <v>20</v>
      </c>
      <c r="Q4" s="21" t="s">
        <v>21</v>
      </c>
      <c r="R4" s="15" t="s">
        <v>22</v>
      </c>
      <c r="S4" s="22" t="s">
        <v>23</v>
      </c>
      <c r="T4" s="23" t="s">
        <v>24</v>
      </c>
      <c r="U4" s="22" t="s">
        <v>25</v>
      </c>
      <c r="V4" s="66" t="s">
        <v>352</v>
      </c>
      <c r="W4" s="22" t="s">
        <v>353</v>
      </c>
      <c r="X4" s="22" t="s">
        <v>26</v>
      </c>
      <c r="Y4" s="22" t="s">
        <v>27</v>
      </c>
      <c r="Z4" s="22" t="s">
        <v>28</v>
      </c>
      <c r="AA4" s="15" t="s">
        <v>356</v>
      </c>
      <c r="AB4" s="15" t="s">
        <v>29</v>
      </c>
      <c r="AC4" s="24" t="s">
        <v>30</v>
      </c>
      <c r="AD4" s="25" t="s">
        <v>31</v>
      </c>
      <c r="AE4" s="25" t="s">
        <v>32</v>
      </c>
      <c r="AF4" s="26" t="s">
        <v>33</v>
      </c>
      <c r="AG4" s="27" t="s">
        <v>34</v>
      </c>
      <c r="AH4" s="3" t="s">
        <v>35</v>
      </c>
      <c r="AI4" s="3" t="s">
        <v>36</v>
      </c>
      <c r="AJ4" s="13"/>
      <c r="AL4" s="3"/>
    </row>
    <row r="5" spans="1:38">
      <c r="A5" s="28">
        <v>1</v>
      </c>
      <c r="B5" s="29" t="s">
        <v>120</v>
      </c>
      <c r="C5" s="29" t="s">
        <v>121</v>
      </c>
      <c r="D5" s="29" t="s">
        <v>122</v>
      </c>
      <c r="E5" s="30" t="s">
        <v>123</v>
      </c>
      <c r="F5" s="31" t="s">
        <v>124</v>
      </c>
      <c r="G5" s="32"/>
      <c r="H5" s="34"/>
      <c r="I5" s="34"/>
      <c r="J5" s="32" t="s">
        <v>125</v>
      </c>
      <c r="K5" s="48" t="s">
        <v>126</v>
      </c>
      <c r="L5" s="32">
        <v>2016</v>
      </c>
      <c r="M5" s="35" t="s">
        <v>127</v>
      </c>
      <c r="N5" s="36">
        <v>35</v>
      </c>
      <c r="O5" s="36">
        <v>689</v>
      </c>
      <c r="P5" s="37" t="s">
        <v>128</v>
      </c>
      <c r="Q5" s="38" t="s">
        <v>47</v>
      </c>
      <c r="R5" s="29"/>
      <c r="S5" s="39">
        <v>2</v>
      </c>
      <c r="T5" s="40">
        <v>355</v>
      </c>
      <c r="U5" s="45">
        <v>15983</v>
      </c>
      <c r="V5" s="67">
        <v>16514</v>
      </c>
      <c r="W5" s="71" t="s">
        <v>354</v>
      </c>
      <c r="X5" s="41" t="s">
        <v>55</v>
      </c>
      <c r="Y5" s="36" t="s">
        <v>49</v>
      </c>
      <c r="Z5" s="75" t="s">
        <v>129</v>
      </c>
      <c r="AA5" s="42">
        <v>46114</v>
      </c>
      <c r="AB5" s="29">
        <f t="shared" ref="AB5:AB36" ca="1" si="0">IF(AA5&gt;TODAY(),DATEDIF(TODAY(),AA5,"d"),"TERMIN UPŁYNĄŁ")</f>
        <v>35</v>
      </c>
      <c r="AC5" s="29" t="s">
        <v>130</v>
      </c>
      <c r="AD5" s="25">
        <v>21370</v>
      </c>
      <c r="AE5" s="25">
        <v>17374</v>
      </c>
      <c r="AF5" s="77">
        <v>46106</v>
      </c>
      <c r="AG5" s="43">
        <f t="shared" ref="AG5:AG45" ca="1" si="1">IF(AF5&gt;TODAY(),DATEDIF(TODAY(),AF5,"d"),"TERMIN UPŁYNĄŁ")</f>
        <v>27</v>
      </c>
      <c r="AJ5" s="13"/>
      <c r="AL5" s="3"/>
    </row>
    <row r="6" spans="1:38">
      <c r="A6" s="28">
        <v>2</v>
      </c>
      <c r="B6" s="30" t="s">
        <v>120</v>
      </c>
      <c r="C6" s="29" t="s">
        <v>121</v>
      </c>
      <c r="D6" s="29" t="s">
        <v>122</v>
      </c>
      <c r="E6" s="30" t="s">
        <v>131</v>
      </c>
      <c r="F6" s="31" t="s">
        <v>124</v>
      </c>
      <c r="G6" s="32"/>
      <c r="H6" s="34"/>
      <c r="I6" s="34"/>
      <c r="J6" s="32" t="s">
        <v>132</v>
      </c>
      <c r="K6" s="32" t="s">
        <v>44</v>
      </c>
      <c r="L6" s="35">
        <v>2020</v>
      </c>
      <c r="M6" s="49">
        <v>43970</v>
      </c>
      <c r="N6" s="36">
        <v>55</v>
      </c>
      <c r="O6" s="36">
        <v>689</v>
      </c>
      <c r="P6" s="50" t="s">
        <v>133</v>
      </c>
      <c r="Q6" s="38" t="s">
        <v>47</v>
      </c>
      <c r="R6" s="29"/>
      <c r="S6" s="39">
        <v>2</v>
      </c>
      <c r="T6" s="40">
        <v>355</v>
      </c>
      <c r="U6" s="45">
        <v>35580</v>
      </c>
      <c r="V6" s="67">
        <v>21500</v>
      </c>
      <c r="W6" s="71" t="s">
        <v>354</v>
      </c>
      <c r="X6" s="41" t="s">
        <v>55</v>
      </c>
      <c r="Y6" s="36" t="s">
        <v>49</v>
      </c>
      <c r="Z6" s="75" t="s">
        <v>134</v>
      </c>
      <c r="AA6" s="42">
        <v>46159</v>
      </c>
      <c r="AB6" s="29">
        <f t="shared" ca="1" si="0"/>
        <v>80</v>
      </c>
      <c r="AC6" s="29" t="s">
        <v>135</v>
      </c>
      <c r="AD6" s="25"/>
      <c r="AE6" s="25"/>
      <c r="AF6" s="77">
        <v>46158</v>
      </c>
      <c r="AG6" s="29">
        <f t="shared" ca="1" si="1"/>
        <v>79</v>
      </c>
      <c r="AJ6" s="13"/>
      <c r="AL6" s="3"/>
    </row>
    <row r="7" spans="1:38">
      <c r="A7" s="28">
        <v>3</v>
      </c>
      <c r="B7" s="30" t="s">
        <v>120</v>
      </c>
      <c r="C7" s="29" t="s">
        <v>121</v>
      </c>
      <c r="D7" s="29" t="s">
        <v>122</v>
      </c>
      <c r="E7" s="30" t="s">
        <v>136</v>
      </c>
      <c r="F7" s="31" t="s">
        <v>124</v>
      </c>
      <c r="G7" s="32"/>
      <c r="H7" s="34"/>
      <c r="I7" s="34"/>
      <c r="J7" s="32" t="s">
        <v>137</v>
      </c>
      <c r="K7" s="32" t="s">
        <v>44</v>
      </c>
      <c r="L7" s="35">
        <v>2020</v>
      </c>
      <c r="M7" s="49">
        <v>43970</v>
      </c>
      <c r="N7" s="36">
        <v>35</v>
      </c>
      <c r="O7" s="36">
        <v>689</v>
      </c>
      <c r="P7" s="50" t="s">
        <v>128</v>
      </c>
      <c r="Q7" s="38" t="s">
        <v>47</v>
      </c>
      <c r="R7" s="29"/>
      <c r="S7" s="39">
        <v>2</v>
      </c>
      <c r="T7" s="40">
        <v>355</v>
      </c>
      <c r="U7" s="45">
        <v>13949</v>
      </c>
      <c r="V7" s="67">
        <v>20773</v>
      </c>
      <c r="W7" s="71" t="s">
        <v>354</v>
      </c>
      <c r="X7" s="41" t="s">
        <v>55</v>
      </c>
      <c r="Y7" s="36" t="s">
        <v>49</v>
      </c>
      <c r="Z7" s="75" t="s">
        <v>138</v>
      </c>
      <c r="AA7" s="42">
        <v>46159</v>
      </c>
      <c r="AB7" s="29">
        <f t="shared" ca="1" si="0"/>
        <v>80</v>
      </c>
      <c r="AC7" s="29" t="s">
        <v>139</v>
      </c>
      <c r="AD7" s="25"/>
      <c r="AE7" s="25"/>
      <c r="AF7" s="77">
        <v>46158</v>
      </c>
      <c r="AG7" s="29">
        <f t="shared" ca="1" si="1"/>
        <v>79</v>
      </c>
      <c r="AJ7" s="13"/>
      <c r="AL7" s="3"/>
    </row>
    <row r="8" spans="1:38">
      <c r="A8" s="28">
        <v>4</v>
      </c>
      <c r="B8" s="30" t="s">
        <v>120</v>
      </c>
      <c r="C8" s="30" t="s">
        <v>121</v>
      </c>
      <c r="D8" s="30" t="s">
        <v>122</v>
      </c>
      <c r="E8" s="30" t="s">
        <v>172</v>
      </c>
      <c r="F8" s="31" t="s">
        <v>124</v>
      </c>
      <c r="G8" s="32"/>
      <c r="H8" s="51"/>
      <c r="I8" s="34"/>
      <c r="J8" s="32">
        <v>10</v>
      </c>
      <c r="K8" s="32" t="s">
        <v>44</v>
      </c>
      <c r="L8" s="35">
        <v>2024</v>
      </c>
      <c r="M8" s="44">
        <v>45825</v>
      </c>
      <c r="N8" s="36">
        <v>54</v>
      </c>
      <c r="O8" s="36">
        <v>689</v>
      </c>
      <c r="P8" s="37" t="s">
        <v>133</v>
      </c>
      <c r="Q8" s="38" t="s">
        <v>47</v>
      </c>
      <c r="R8" s="29"/>
      <c r="S8" s="39">
        <v>2</v>
      </c>
      <c r="T8" s="40">
        <v>355</v>
      </c>
      <c r="U8" s="71">
        <v>2378</v>
      </c>
      <c r="V8" s="72">
        <v>28057</v>
      </c>
      <c r="W8" s="71" t="s">
        <v>354</v>
      </c>
      <c r="X8" s="41" t="s">
        <v>55</v>
      </c>
      <c r="Y8" s="36" t="s">
        <v>49</v>
      </c>
      <c r="Z8" s="75" t="s">
        <v>173</v>
      </c>
      <c r="AA8" s="42">
        <v>46189</v>
      </c>
      <c r="AB8" s="29">
        <f t="shared" ca="1" si="0"/>
        <v>110</v>
      </c>
      <c r="AC8" s="29" t="s">
        <v>174</v>
      </c>
      <c r="AD8" s="25"/>
      <c r="AE8" s="25"/>
      <c r="AF8" s="77">
        <v>46190</v>
      </c>
      <c r="AG8" s="29">
        <f t="shared" ca="1" si="1"/>
        <v>111</v>
      </c>
      <c r="AJ8" s="13"/>
      <c r="AL8" s="3"/>
    </row>
    <row r="9" spans="1:38">
      <c r="A9" s="28">
        <v>5</v>
      </c>
      <c r="B9" s="30" t="s">
        <v>120</v>
      </c>
      <c r="C9" s="30" t="s">
        <v>178</v>
      </c>
      <c r="D9" s="30" t="s">
        <v>179</v>
      </c>
      <c r="E9" s="30" t="s">
        <v>180</v>
      </c>
      <c r="F9" s="31" t="s">
        <v>124</v>
      </c>
      <c r="G9" s="32"/>
      <c r="H9" s="51"/>
      <c r="I9" s="34"/>
      <c r="J9" s="32" t="s">
        <v>181</v>
      </c>
      <c r="K9" s="32" t="s">
        <v>44</v>
      </c>
      <c r="L9" s="35">
        <v>2021</v>
      </c>
      <c r="M9" s="44">
        <v>44379</v>
      </c>
      <c r="N9" s="36">
        <v>25</v>
      </c>
      <c r="O9" s="36">
        <v>313</v>
      </c>
      <c r="P9" s="37" t="s">
        <v>128</v>
      </c>
      <c r="Q9" s="38" t="s">
        <v>47</v>
      </c>
      <c r="R9" s="29"/>
      <c r="S9" s="39">
        <v>2</v>
      </c>
      <c r="T9" s="40">
        <v>345</v>
      </c>
      <c r="U9" s="71">
        <v>1652</v>
      </c>
      <c r="V9" s="72">
        <v>15819</v>
      </c>
      <c r="W9" s="71" t="s">
        <v>354</v>
      </c>
      <c r="X9" s="41" t="s">
        <v>55</v>
      </c>
      <c r="Y9" s="36" t="s">
        <v>49</v>
      </c>
      <c r="Z9" s="75" t="s">
        <v>182</v>
      </c>
      <c r="AA9" s="42">
        <v>46204</v>
      </c>
      <c r="AB9" s="29">
        <f t="shared" ca="1" si="0"/>
        <v>125</v>
      </c>
      <c r="AC9" s="29" t="s">
        <v>183</v>
      </c>
      <c r="AD9" s="25"/>
      <c r="AE9" s="25"/>
      <c r="AF9" s="77">
        <v>46227</v>
      </c>
      <c r="AG9" s="29">
        <f t="shared" ca="1" si="1"/>
        <v>148</v>
      </c>
      <c r="AJ9" s="13"/>
      <c r="AL9" s="3"/>
    </row>
    <row r="10" spans="1:38">
      <c r="A10" s="28">
        <v>6</v>
      </c>
      <c r="B10" s="30" t="s">
        <v>120</v>
      </c>
      <c r="C10" s="30" t="s">
        <v>178</v>
      </c>
      <c r="D10" s="30" t="s">
        <v>179</v>
      </c>
      <c r="E10" s="30" t="s">
        <v>184</v>
      </c>
      <c r="F10" s="31" t="s">
        <v>124</v>
      </c>
      <c r="G10" s="32"/>
      <c r="H10" s="51"/>
      <c r="I10" s="34"/>
      <c r="J10" s="32" t="s">
        <v>185</v>
      </c>
      <c r="K10" s="48" t="s">
        <v>126</v>
      </c>
      <c r="L10" s="35">
        <v>2021</v>
      </c>
      <c r="M10" s="44">
        <v>44379</v>
      </c>
      <c r="N10" s="36">
        <v>25</v>
      </c>
      <c r="O10" s="36">
        <v>313</v>
      </c>
      <c r="P10" s="37" t="s">
        <v>128</v>
      </c>
      <c r="Q10" s="38" t="s">
        <v>47</v>
      </c>
      <c r="R10" s="29"/>
      <c r="S10" s="39">
        <v>2</v>
      </c>
      <c r="T10" s="40">
        <v>345</v>
      </c>
      <c r="U10" s="71">
        <v>1398</v>
      </c>
      <c r="V10" s="72">
        <v>15830</v>
      </c>
      <c r="W10" s="71" t="s">
        <v>354</v>
      </c>
      <c r="X10" s="41" t="s">
        <v>55</v>
      </c>
      <c r="Y10" s="36" t="s">
        <v>49</v>
      </c>
      <c r="Z10" s="75" t="s">
        <v>186</v>
      </c>
      <c r="AA10" s="42">
        <v>46204</v>
      </c>
      <c r="AB10" s="29">
        <f t="shared" ca="1" si="0"/>
        <v>125</v>
      </c>
      <c r="AC10" s="29" t="s">
        <v>187</v>
      </c>
      <c r="AD10" s="25"/>
      <c r="AE10" s="25"/>
      <c r="AF10" s="77">
        <v>46229</v>
      </c>
      <c r="AG10" s="29">
        <f t="shared" ca="1" si="1"/>
        <v>150</v>
      </c>
      <c r="AJ10" s="13"/>
      <c r="AL10" s="3"/>
    </row>
    <row r="11" spans="1:38">
      <c r="A11" s="28">
        <v>7</v>
      </c>
      <c r="B11" s="30" t="s">
        <v>120</v>
      </c>
      <c r="C11" s="29" t="s">
        <v>121</v>
      </c>
      <c r="D11" s="29" t="s">
        <v>122</v>
      </c>
      <c r="E11" s="30" t="s">
        <v>140</v>
      </c>
      <c r="F11" s="31" t="s">
        <v>124</v>
      </c>
      <c r="G11" s="32"/>
      <c r="H11" s="34" t="s">
        <v>141</v>
      </c>
      <c r="I11" s="34"/>
      <c r="J11" s="32" t="s">
        <v>142</v>
      </c>
      <c r="K11" s="48" t="s">
        <v>126</v>
      </c>
      <c r="L11" s="35">
        <v>2020</v>
      </c>
      <c r="M11" s="49">
        <v>44018</v>
      </c>
      <c r="N11" s="36">
        <v>55</v>
      </c>
      <c r="O11" s="36">
        <v>689</v>
      </c>
      <c r="P11" s="50" t="s">
        <v>133</v>
      </c>
      <c r="Q11" s="38" t="s">
        <v>47</v>
      </c>
      <c r="R11" s="29"/>
      <c r="S11" s="39">
        <v>2</v>
      </c>
      <c r="T11" s="40">
        <v>355</v>
      </c>
      <c r="U11" s="45">
        <v>8693</v>
      </c>
      <c r="V11" s="67">
        <v>23085</v>
      </c>
      <c r="W11" s="71" t="s">
        <v>354</v>
      </c>
      <c r="X11" s="41" t="s">
        <v>55</v>
      </c>
      <c r="Y11" s="36" t="s">
        <v>49</v>
      </c>
      <c r="Z11" s="75" t="s">
        <v>143</v>
      </c>
      <c r="AA11" s="42">
        <v>46208</v>
      </c>
      <c r="AB11" s="29">
        <f t="shared" ca="1" si="0"/>
        <v>129</v>
      </c>
      <c r="AC11" s="29" t="s">
        <v>144</v>
      </c>
      <c r="AD11" s="25"/>
      <c r="AE11" s="25"/>
      <c r="AF11" s="77">
        <v>46229</v>
      </c>
      <c r="AG11" s="29">
        <f t="shared" ca="1" si="1"/>
        <v>150</v>
      </c>
      <c r="AJ11" s="13"/>
      <c r="AL11" s="3"/>
    </row>
    <row r="12" spans="1:38">
      <c r="A12" s="28">
        <v>8</v>
      </c>
      <c r="B12" s="30" t="s">
        <v>188</v>
      </c>
      <c r="C12" s="30" t="s">
        <v>203</v>
      </c>
      <c r="D12" s="30" t="s">
        <v>204</v>
      </c>
      <c r="E12" s="30" t="s">
        <v>205</v>
      </c>
      <c r="F12" s="31" t="s">
        <v>124</v>
      </c>
      <c r="G12" s="32"/>
      <c r="H12" s="34"/>
      <c r="I12" s="34"/>
      <c r="J12" s="32"/>
      <c r="K12" s="32" t="s">
        <v>44</v>
      </c>
      <c r="L12" s="35">
        <v>2023</v>
      </c>
      <c r="M12" s="44">
        <v>45128</v>
      </c>
      <c r="N12" s="36">
        <v>2.4</v>
      </c>
      <c r="O12" s="36">
        <v>49</v>
      </c>
      <c r="P12" s="37" t="s">
        <v>194</v>
      </c>
      <c r="Q12" s="38" t="s">
        <v>47</v>
      </c>
      <c r="R12" s="29"/>
      <c r="S12" s="39">
        <v>2</v>
      </c>
      <c r="T12" s="40">
        <v>246</v>
      </c>
      <c r="U12" s="45">
        <v>1686</v>
      </c>
      <c r="V12" s="67">
        <v>5484</v>
      </c>
      <c r="W12" s="45" t="s">
        <v>354</v>
      </c>
      <c r="X12" s="41" t="s">
        <v>55</v>
      </c>
      <c r="Y12" s="36" t="s">
        <v>49</v>
      </c>
      <c r="Z12" s="75" t="s">
        <v>206</v>
      </c>
      <c r="AA12" s="42">
        <v>46223</v>
      </c>
      <c r="AB12" s="29">
        <f t="shared" ca="1" si="0"/>
        <v>144</v>
      </c>
      <c r="AC12" s="29" t="s">
        <v>207</v>
      </c>
      <c r="AD12" s="25"/>
      <c r="AE12" s="25"/>
      <c r="AF12" s="78">
        <v>46224</v>
      </c>
      <c r="AG12" s="29">
        <f t="shared" ca="1" si="1"/>
        <v>145</v>
      </c>
      <c r="AJ12" s="13"/>
      <c r="AL12" s="3"/>
    </row>
    <row r="13" spans="1:38">
      <c r="A13" s="28">
        <v>9</v>
      </c>
      <c r="B13" s="29" t="s">
        <v>212</v>
      </c>
      <c r="C13" s="29" t="s">
        <v>252</v>
      </c>
      <c r="D13" s="29" t="s">
        <v>253</v>
      </c>
      <c r="E13" s="30" t="s">
        <v>254</v>
      </c>
      <c r="F13" s="31" t="s">
        <v>124</v>
      </c>
      <c r="G13" s="32"/>
      <c r="H13" s="34" t="s">
        <v>53</v>
      </c>
      <c r="I13" s="34"/>
      <c r="J13" s="30">
        <v>51</v>
      </c>
      <c r="K13" s="35" t="s">
        <v>126</v>
      </c>
      <c r="L13" s="35">
        <v>2025</v>
      </c>
      <c r="M13" s="44">
        <v>45889</v>
      </c>
      <c r="N13" s="35">
        <v>60.9</v>
      </c>
      <c r="O13" s="36">
        <v>1197</v>
      </c>
      <c r="P13" s="54" t="s">
        <v>255</v>
      </c>
      <c r="Q13" s="38" t="s">
        <v>47</v>
      </c>
      <c r="R13" s="29">
        <v>430</v>
      </c>
      <c r="S13" s="29">
        <v>5</v>
      </c>
      <c r="T13" s="40">
        <v>1365</v>
      </c>
      <c r="U13" s="45">
        <v>4443</v>
      </c>
      <c r="V13" s="67">
        <f>80335.7+492</f>
        <v>80827.7</v>
      </c>
      <c r="W13" s="45" t="s">
        <v>354</v>
      </c>
      <c r="X13" s="41" t="s">
        <v>55</v>
      </c>
      <c r="Y13" s="36" t="s">
        <v>49</v>
      </c>
      <c r="Z13" s="64" t="s">
        <v>256</v>
      </c>
      <c r="AA13" s="42">
        <v>46254</v>
      </c>
      <c r="AB13" s="29">
        <f t="shared" ca="1" si="0"/>
        <v>175</v>
      </c>
      <c r="AC13" s="29" t="s">
        <v>257</v>
      </c>
      <c r="AD13" s="25">
        <v>85485</v>
      </c>
      <c r="AE13" s="25"/>
      <c r="AF13" s="77">
        <v>46263</v>
      </c>
      <c r="AG13" s="56">
        <f t="shared" ca="1" si="1"/>
        <v>184</v>
      </c>
      <c r="AJ13" s="13"/>
      <c r="AL13" s="3"/>
    </row>
    <row r="14" spans="1:38">
      <c r="A14" s="28">
        <v>10</v>
      </c>
      <c r="B14" s="29" t="s">
        <v>212</v>
      </c>
      <c r="C14" s="29" t="s">
        <v>252</v>
      </c>
      <c r="D14" s="29" t="s">
        <v>253</v>
      </c>
      <c r="E14" s="30" t="s">
        <v>258</v>
      </c>
      <c r="F14" s="31" t="s">
        <v>124</v>
      </c>
      <c r="G14" s="32"/>
      <c r="H14" s="34" t="s">
        <v>53</v>
      </c>
      <c r="I14" s="34"/>
      <c r="J14" s="30">
        <v>52</v>
      </c>
      <c r="K14" s="35" t="s">
        <v>126</v>
      </c>
      <c r="L14" s="35">
        <v>2025</v>
      </c>
      <c r="M14" s="44">
        <v>45889</v>
      </c>
      <c r="N14" s="35">
        <v>60.9</v>
      </c>
      <c r="O14" s="36">
        <v>1197</v>
      </c>
      <c r="P14" s="54" t="s">
        <v>255</v>
      </c>
      <c r="Q14" s="38" t="s">
        <v>47</v>
      </c>
      <c r="R14" s="29">
        <v>430</v>
      </c>
      <c r="S14" s="29">
        <v>5</v>
      </c>
      <c r="T14" s="40">
        <v>1365</v>
      </c>
      <c r="U14" s="45">
        <v>3416</v>
      </c>
      <c r="V14" s="67">
        <f>80447.7+492</f>
        <v>80939.7</v>
      </c>
      <c r="W14" s="45" t="s">
        <v>354</v>
      </c>
      <c r="X14" s="41" t="s">
        <v>55</v>
      </c>
      <c r="Y14" s="36" t="s">
        <v>49</v>
      </c>
      <c r="Z14" s="64" t="s">
        <v>259</v>
      </c>
      <c r="AA14" s="42">
        <v>46254</v>
      </c>
      <c r="AB14" s="29">
        <f t="shared" ca="1" si="0"/>
        <v>175</v>
      </c>
      <c r="AC14" s="29" t="s">
        <v>260</v>
      </c>
      <c r="AD14" s="25">
        <v>85485</v>
      </c>
      <c r="AE14" s="25"/>
      <c r="AF14" s="77">
        <v>46263</v>
      </c>
      <c r="AG14" s="56">
        <f t="shared" ca="1" si="1"/>
        <v>184</v>
      </c>
      <c r="AJ14" s="13"/>
      <c r="AL14" s="3"/>
    </row>
    <row r="15" spans="1:38">
      <c r="A15" s="28">
        <v>11</v>
      </c>
      <c r="B15" s="29" t="s">
        <v>212</v>
      </c>
      <c r="C15" s="29" t="s">
        <v>252</v>
      </c>
      <c r="D15" s="29" t="s">
        <v>253</v>
      </c>
      <c r="E15" s="30" t="s">
        <v>261</v>
      </c>
      <c r="F15" s="31" t="s">
        <v>124</v>
      </c>
      <c r="G15" s="32"/>
      <c r="H15" s="34" t="s">
        <v>53</v>
      </c>
      <c r="I15" s="34"/>
      <c r="J15" s="30">
        <v>53</v>
      </c>
      <c r="K15" s="35" t="s">
        <v>126</v>
      </c>
      <c r="L15" s="35">
        <v>2025</v>
      </c>
      <c r="M15" s="44">
        <v>45889</v>
      </c>
      <c r="N15" s="35">
        <v>60.9</v>
      </c>
      <c r="O15" s="36">
        <v>1197</v>
      </c>
      <c r="P15" s="54" t="s">
        <v>255</v>
      </c>
      <c r="Q15" s="38" t="s">
        <v>47</v>
      </c>
      <c r="R15" s="29">
        <v>430</v>
      </c>
      <c r="S15" s="29">
        <v>5</v>
      </c>
      <c r="T15" s="40">
        <v>1365</v>
      </c>
      <c r="U15" s="45">
        <v>3298</v>
      </c>
      <c r="V15" s="67">
        <f>80493.7+492</f>
        <v>80985.7</v>
      </c>
      <c r="W15" s="45" t="s">
        <v>354</v>
      </c>
      <c r="X15" s="41" t="s">
        <v>55</v>
      </c>
      <c r="Y15" s="36" t="s">
        <v>49</v>
      </c>
      <c r="Z15" s="64" t="s">
        <v>262</v>
      </c>
      <c r="AA15" s="42">
        <v>46254</v>
      </c>
      <c r="AB15" s="29">
        <f t="shared" ca="1" si="0"/>
        <v>175</v>
      </c>
      <c r="AC15" s="29" t="s">
        <v>263</v>
      </c>
      <c r="AD15" s="25">
        <v>85485</v>
      </c>
      <c r="AE15" s="25"/>
      <c r="AF15" s="77">
        <v>46263</v>
      </c>
      <c r="AG15" s="56">
        <f t="shared" ca="1" si="1"/>
        <v>184</v>
      </c>
      <c r="AJ15" s="13"/>
      <c r="AL15" s="3"/>
    </row>
    <row r="16" spans="1:38">
      <c r="A16" s="28">
        <v>12</v>
      </c>
      <c r="B16" s="29" t="s">
        <v>212</v>
      </c>
      <c r="C16" s="29" t="s">
        <v>252</v>
      </c>
      <c r="D16" s="29" t="s">
        <v>253</v>
      </c>
      <c r="E16" s="30" t="s">
        <v>264</v>
      </c>
      <c r="F16" s="31" t="s">
        <v>124</v>
      </c>
      <c r="G16" s="32"/>
      <c r="H16" s="34" t="s">
        <v>53</v>
      </c>
      <c r="I16" s="34"/>
      <c r="J16" s="30">
        <v>54</v>
      </c>
      <c r="K16" s="35" t="s">
        <v>126</v>
      </c>
      <c r="L16" s="35">
        <v>2025</v>
      </c>
      <c r="M16" s="44">
        <v>45889</v>
      </c>
      <c r="N16" s="35">
        <v>60.9</v>
      </c>
      <c r="O16" s="36">
        <v>1197</v>
      </c>
      <c r="P16" s="54" t="s">
        <v>255</v>
      </c>
      <c r="Q16" s="38" t="s">
        <v>47</v>
      </c>
      <c r="R16" s="29">
        <v>430</v>
      </c>
      <c r="S16" s="29">
        <v>5</v>
      </c>
      <c r="T16" s="40">
        <v>1365</v>
      </c>
      <c r="U16" s="45">
        <v>3127</v>
      </c>
      <c r="V16" s="67">
        <v>81009.7</v>
      </c>
      <c r="W16" s="45" t="s">
        <v>354</v>
      </c>
      <c r="X16" s="41" t="s">
        <v>55</v>
      </c>
      <c r="Y16" s="36" t="s">
        <v>49</v>
      </c>
      <c r="Z16" s="64" t="s">
        <v>265</v>
      </c>
      <c r="AA16" s="42">
        <v>46254</v>
      </c>
      <c r="AB16" s="29">
        <f t="shared" ca="1" si="0"/>
        <v>175</v>
      </c>
      <c r="AC16" s="29" t="s">
        <v>266</v>
      </c>
      <c r="AD16" s="25">
        <v>85485</v>
      </c>
      <c r="AE16" s="25"/>
      <c r="AF16" s="77">
        <v>46262</v>
      </c>
      <c r="AG16" s="56">
        <f t="shared" ca="1" si="1"/>
        <v>183</v>
      </c>
      <c r="AJ16" s="13"/>
      <c r="AL16" s="3"/>
    </row>
    <row r="17" spans="1:38">
      <c r="A17" s="28">
        <v>13</v>
      </c>
      <c r="B17" s="29" t="s">
        <v>212</v>
      </c>
      <c r="C17" s="29" t="s">
        <v>252</v>
      </c>
      <c r="D17" s="29" t="s">
        <v>253</v>
      </c>
      <c r="E17" s="30" t="s">
        <v>267</v>
      </c>
      <c r="F17" s="31" t="s">
        <v>124</v>
      </c>
      <c r="G17" s="32"/>
      <c r="H17" s="34" t="s">
        <v>53</v>
      </c>
      <c r="I17" s="34"/>
      <c r="J17" s="30">
        <v>55</v>
      </c>
      <c r="K17" s="35" t="s">
        <v>126</v>
      </c>
      <c r="L17" s="35">
        <v>2025</v>
      </c>
      <c r="M17" s="44">
        <v>45889</v>
      </c>
      <c r="N17" s="35">
        <v>60.9</v>
      </c>
      <c r="O17" s="36">
        <v>1197</v>
      </c>
      <c r="P17" s="54" t="s">
        <v>255</v>
      </c>
      <c r="Q17" s="38" t="s">
        <v>47</v>
      </c>
      <c r="R17" s="29">
        <v>430</v>
      </c>
      <c r="S17" s="29">
        <v>5</v>
      </c>
      <c r="T17" s="40">
        <v>1365</v>
      </c>
      <c r="U17" s="45">
        <v>2421</v>
      </c>
      <c r="V17" s="67">
        <v>81106.7</v>
      </c>
      <c r="W17" s="45" t="s">
        <v>354</v>
      </c>
      <c r="X17" s="41" t="s">
        <v>55</v>
      </c>
      <c r="Y17" s="36" t="s">
        <v>49</v>
      </c>
      <c r="Z17" s="64" t="s">
        <v>268</v>
      </c>
      <c r="AA17" s="42">
        <v>46254</v>
      </c>
      <c r="AB17" s="29">
        <f t="shared" ca="1" si="0"/>
        <v>175</v>
      </c>
      <c r="AC17" s="29" t="s">
        <v>269</v>
      </c>
      <c r="AD17" s="25">
        <v>85485</v>
      </c>
      <c r="AE17" s="25"/>
      <c r="AF17" s="77">
        <v>46263</v>
      </c>
      <c r="AG17" s="56">
        <f t="shared" ca="1" si="1"/>
        <v>184</v>
      </c>
      <c r="AJ17" s="13"/>
      <c r="AL17" s="3"/>
    </row>
    <row r="18" spans="1:38">
      <c r="A18" s="28">
        <v>14</v>
      </c>
      <c r="B18" s="29" t="s">
        <v>212</v>
      </c>
      <c r="C18" s="29" t="s">
        <v>252</v>
      </c>
      <c r="D18" s="29" t="s">
        <v>253</v>
      </c>
      <c r="E18" s="30" t="s">
        <v>270</v>
      </c>
      <c r="F18" s="31" t="s">
        <v>124</v>
      </c>
      <c r="G18" s="32"/>
      <c r="H18" s="34" t="s">
        <v>53</v>
      </c>
      <c r="I18" s="34"/>
      <c r="J18" s="30">
        <v>56</v>
      </c>
      <c r="K18" s="35" t="s">
        <v>126</v>
      </c>
      <c r="L18" s="35">
        <v>2025</v>
      </c>
      <c r="M18" s="44">
        <v>45889</v>
      </c>
      <c r="N18" s="35">
        <v>60.9</v>
      </c>
      <c r="O18" s="36">
        <v>1197</v>
      </c>
      <c r="P18" s="54" t="s">
        <v>255</v>
      </c>
      <c r="Q18" s="38" t="s">
        <v>47</v>
      </c>
      <c r="R18" s="29">
        <v>430</v>
      </c>
      <c r="S18" s="29">
        <v>5</v>
      </c>
      <c r="T18" s="40">
        <v>1365</v>
      </c>
      <c r="U18" s="45">
        <v>2875</v>
      </c>
      <c r="V18" s="67">
        <v>81043.7</v>
      </c>
      <c r="W18" s="45" t="s">
        <v>354</v>
      </c>
      <c r="X18" s="41" t="s">
        <v>55</v>
      </c>
      <c r="Y18" s="36" t="s">
        <v>49</v>
      </c>
      <c r="Z18" s="64" t="s">
        <v>271</v>
      </c>
      <c r="AA18" s="42">
        <v>46254</v>
      </c>
      <c r="AB18" s="29">
        <f t="shared" ca="1" si="0"/>
        <v>175</v>
      </c>
      <c r="AC18" s="29" t="s">
        <v>272</v>
      </c>
      <c r="AD18" s="25">
        <v>85485</v>
      </c>
      <c r="AE18" s="25"/>
      <c r="AF18" s="77">
        <v>46262</v>
      </c>
      <c r="AG18" s="56">
        <f t="shared" ca="1" si="1"/>
        <v>183</v>
      </c>
      <c r="AJ18" s="13"/>
      <c r="AL18" s="3"/>
    </row>
    <row r="19" spans="1:38">
      <c r="A19" s="28">
        <v>15</v>
      </c>
      <c r="B19" s="29" t="s">
        <v>212</v>
      </c>
      <c r="C19" s="29" t="s">
        <v>252</v>
      </c>
      <c r="D19" s="29" t="s">
        <v>253</v>
      </c>
      <c r="E19" s="30" t="s">
        <v>273</v>
      </c>
      <c r="F19" s="31" t="s">
        <v>124</v>
      </c>
      <c r="G19" s="32"/>
      <c r="H19" s="34" t="s">
        <v>53</v>
      </c>
      <c r="I19" s="34"/>
      <c r="J19" s="30">
        <v>57</v>
      </c>
      <c r="K19" s="35" t="s">
        <v>126</v>
      </c>
      <c r="L19" s="35">
        <v>2025</v>
      </c>
      <c r="M19" s="44">
        <v>45889</v>
      </c>
      <c r="N19" s="35">
        <v>60.9</v>
      </c>
      <c r="O19" s="36">
        <v>1197</v>
      </c>
      <c r="P19" s="54" t="s">
        <v>255</v>
      </c>
      <c r="Q19" s="38" t="s">
        <v>47</v>
      </c>
      <c r="R19" s="29">
        <v>430</v>
      </c>
      <c r="S19" s="29">
        <v>5</v>
      </c>
      <c r="T19" s="40">
        <v>1365</v>
      </c>
      <c r="U19" s="45">
        <v>2990</v>
      </c>
      <c r="V19" s="67">
        <v>81027.7</v>
      </c>
      <c r="W19" s="45" t="s">
        <v>354</v>
      </c>
      <c r="X19" s="41" t="s">
        <v>55</v>
      </c>
      <c r="Y19" s="36" t="s">
        <v>49</v>
      </c>
      <c r="Z19" s="64" t="s">
        <v>274</v>
      </c>
      <c r="AA19" s="42">
        <v>46254</v>
      </c>
      <c r="AB19" s="29">
        <f t="shared" ca="1" si="0"/>
        <v>175</v>
      </c>
      <c r="AC19" s="29" t="s">
        <v>275</v>
      </c>
      <c r="AD19" s="25">
        <v>85485</v>
      </c>
      <c r="AE19" s="25"/>
      <c r="AF19" s="77">
        <v>46263</v>
      </c>
      <c r="AG19" s="56">
        <f t="shared" ca="1" si="1"/>
        <v>184</v>
      </c>
      <c r="AJ19" s="13"/>
      <c r="AL19" s="3"/>
    </row>
    <row r="20" spans="1:38">
      <c r="A20" s="28">
        <v>16</v>
      </c>
      <c r="B20" s="29" t="s">
        <v>212</v>
      </c>
      <c r="C20" s="29" t="s">
        <v>252</v>
      </c>
      <c r="D20" s="29" t="s">
        <v>253</v>
      </c>
      <c r="E20" s="30" t="s">
        <v>276</v>
      </c>
      <c r="F20" s="31" t="s">
        <v>124</v>
      </c>
      <c r="G20" s="32"/>
      <c r="H20" s="34" t="s">
        <v>53</v>
      </c>
      <c r="I20" s="34"/>
      <c r="J20" s="30">
        <v>58</v>
      </c>
      <c r="K20" s="35" t="s">
        <v>126</v>
      </c>
      <c r="L20" s="35">
        <v>2025</v>
      </c>
      <c r="M20" s="44">
        <v>45889</v>
      </c>
      <c r="N20" s="35">
        <v>60.9</v>
      </c>
      <c r="O20" s="36">
        <v>1197</v>
      </c>
      <c r="P20" s="54" t="s">
        <v>255</v>
      </c>
      <c r="Q20" s="38" t="s">
        <v>47</v>
      </c>
      <c r="R20" s="29">
        <v>430</v>
      </c>
      <c r="S20" s="29">
        <v>5</v>
      </c>
      <c r="T20" s="40">
        <v>1365</v>
      </c>
      <c r="U20" s="45">
        <v>3398</v>
      </c>
      <c r="V20" s="67">
        <v>80971.7</v>
      </c>
      <c r="W20" s="45" t="s">
        <v>354</v>
      </c>
      <c r="X20" s="41" t="s">
        <v>55</v>
      </c>
      <c r="Y20" s="36" t="s">
        <v>49</v>
      </c>
      <c r="Z20" s="64" t="s">
        <v>277</v>
      </c>
      <c r="AA20" s="42">
        <v>46254</v>
      </c>
      <c r="AB20" s="29">
        <f t="shared" ca="1" si="0"/>
        <v>175</v>
      </c>
      <c r="AC20" s="29" t="s">
        <v>278</v>
      </c>
      <c r="AD20" s="25">
        <v>85485</v>
      </c>
      <c r="AE20" s="25"/>
      <c r="AF20" s="77">
        <v>46263</v>
      </c>
      <c r="AG20" s="56">
        <f t="shared" ca="1" si="1"/>
        <v>184</v>
      </c>
      <c r="AJ20" s="13"/>
      <c r="AL20" s="3"/>
    </row>
    <row r="21" spans="1:38">
      <c r="A21" s="28">
        <v>17</v>
      </c>
      <c r="B21" s="29" t="s">
        <v>212</v>
      </c>
      <c r="C21" s="29" t="s">
        <v>252</v>
      </c>
      <c r="D21" s="29" t="s">
        <v>253</v>
      </c>
      <c r="E21" s="30" t="s">
        <v>279</v>
      </c>
      <c r="F21" s="31" t="s">
        <v>124</v>
      </c>
      <c r="G21" s="32"/>
      <c r="H21" s="34" t="s">
        <v>53</v>
      </c>
      <c r="I21" s="34"/>
      <c r="J21" s="30">
        <v>59</v>
      </c>
      <c r="K21" s="35" t="s">
        <v>126</v>
      </c>
      <c r="L21" s="35">
        <v>2025</v>
      </c>
      <c r="M21" s="44">
        <v>45889</v>
      </c>
      <c r="N21" s="35">
        <v>60.9</v>
      </c>
      <c r="O21" s="36">
        <v>1197</v>
      </c>
      <c r="P21" s="54" t="s">
        <v>255</v>
      </c>
      <c r="Q21" s="38" t="s">
        <v>47</v>
      </c>
      <c r="R21" s="29">
        <v>430</v>
      </c>
      <c r="S21" s="29">
        <v>5</v>
      </c>
      <c r="T21" s="40">
        <v>1365</v>
      </c>
      <c r="U21" s="45">
        <v>3191</v>
      </c>
      <c r="V21" s="67">
        <v>81000.7</v>
      </c>
      <c r="W21" s="45" t="s">
        <v>354</v>
      </c>
      <c r="X21" s="41" t="s">
        <v>55</v>
      </c>
      <c r="Y21" s="36" t="s">
        <v>49</v>
      </c>
      <c r="Z21" s="64" t="s">
        <v>280</v>
      </c>
      <c r="AA21" s="42">
        <v>46254</v>
      </c>
      <c r="AB21" s="29">
        <f t="shared" ca="1" si="0"/>
        <v>175</v>
      </c>
      <c r="AC21" s="29" t="s">
        <v>281</v>
      </c>
      <c r="AD21" s="25">
        <v>85485</v>
      </c>
      <c r="AE21" s="25"/>
      <c r="AF21" s="77">
        <v>46263</v>
      </c>
      <c r="AG21" s="56">
        <f t="shared" ca="1" si="1"/>
        <v>184</v>
      </c>
      <c r="AJ21" s="13"/>
      <c r="AL21" s="3"/>
    </row>
    <row r="22" spans="1:38">
      <c r="A22" s="28">
        <v>18</v>
      </c>
      <c r="B22" s="29" t="s">
        <v>212</v>
      </c>
      <c r="C22" s="29" t="s">
        <v>252</v>
      </c>
      <c r="D22" s="29" t="s">
        <v>253</v>
      </c>
      <c r="E22" s="30" t="s">
        <v>282</v>
      </c>
      <c r="F22" s="31" t="s">
        <v>124</v>
      </c>
      <c r="G22" s="32"/>
      <c r="H22" s="34" t="s">
        <v>53</v>
      </c>
      <c r="I22" s="34"/>
      <c r="J22" s="30">
        <v>60</v>
      </c>
      <c r="K22" s="35" t="s">
        <v>126</v>
      </c>
      <c r="L22" s="35">
        <v>2025</v>
      </c>
      <c r="M22" s="44">
        <v>45889</v>
      </c>
      <c r="N22" s="35">
        <v>60.9</v>
      </c>
      <c r="O22" s="36">
        <v>1197</v>
      </c>
      <c r="P22" s="54" t="s">
        <v>255</v>
      </c>
      <c r="Q22" s="38" t="s">
        <v>47</v>
      </c>
      <c r="R22" s="29">
        <v>430</v>
      </c>
      <c r="S22" s="29">
        <v>5</v>
      </c>
      <c r="T22" s="40">
        <v>1365</v>
      </c>
      <c r="U22" s="45">
        <v>3782</v>
      </c>
      <c r="V22" s="67">
        <v>80918.7</v>
      </c>
      <c r="W22" s="45" t="s">
        <v>354</v>
      </c>
      <c r="X22" s="41" t="s">
        <v>55</v>
      </c>
      <c r="Y22" s="36" t="s">
        <v>49</v>
      </c>
      <c r="Z22" s="64" t="s">
        <v>283</v>
      </c>
      <c r="AA22" s="42">
        <v>46254</v>
      </c>
      <c r="AB22" s="29">
        <f t="shared" ca="1" si="0"/>
        <v>175</v>
      </c>
      <c r="AC22" s="29" t="s">
        <v>284</v>
      </c>
      <c r="AD22" s="25">
        <v>85485</v>
      </c>
      <c r="AE22" s="25"/>
      <c r="AF22" s="77">
        <v>46263</v>
      </c>
      <c r="AG22" s="56">
        <f t="shared" ca="1" si="1"/>
        <v>184</v>
      </c>
      <c r="AJ22" s="13"/>
      <c r="AL22" s="3"/>
    </row>
    <row r="23" spans="1:38">
      <c r="A23" s="28">
        <v>19</v>
      </c>
      <c r="B23" s="29" t="s">
        <v>212</v>
      </c>
      <c r="C23" s="29" t="s">
        <v>252</v>
      </c>
      <c r="D23" s="29" t="s">
        <v>253</v>
      </c>
      <c r="E23" s="30" t="s">
        <v>285</v>
      </c>
      <c r="F23" s="31" t="s">
        <v>124</v>
      </c>
      <c r="G23" s="32"/>
      <c r="H23" s="34" t="s">
        <v>53</v>
      </c>
      <c r="I23" s="34"/>
      <c r="J23" s="30">
        <v>61</v>
      </c>
      <c r="K23" s="35" t="s">
        <v>126</v>
      </c>
      <c r="L23" s="35">
        <v>2025</v>
      </c>
      <c r="M23" s="44">
        <v>45889</v>
      </c>
      <c r="N23" s="35">
        <v>60.9</v>
      </c>
      <c r="O23" s="36">
        <v>1197</v>
      </c>
      <c r="P23" s="54" t="s">
        <v>255</v>
      </c>
      <c r="Q23" s="38" t="s">
        <v>47</v>
      </c>
      <c r="R23" s="29">
        <v>430</v>
      </c>
      <c r="S23" s="29">
        <v>5</v>
      </c>
      <c r="T23" s="40">
        <v>1365</v>
      </c>
      <c r="U23" s="45">
        <v>2914</v>
      </c>
      <c r="V23" s="67">
        <v>81038.7</v>
      </c>
      <c r="W23" s="45" t="s">
        <v>354</v>
      </c>
      <c r="X23" s="41" t="s">
        <v>55</v>
      </c>
      <c r="Y23" s="36" t="s">
        <v>49</v>
      </c>
      <c r="Z23" s="64" t="s">
        <v>286</v>
      </c>
      <c r="AA23" s="42">
        <v>46254</v>
      </c>
      <c r="AB23" s="29">
        <f t="shared" ca="1" si="0"/>
        <v>175</v>
      </c>
      <c r="AC23" s="29" t="s">
        <v>287</v>
      </c>
      <c r="AD23" s="25">
        <v>85485</v>
      </c>
      <c r="AE23" s="25"/>
      <c r="AF23" s="77">
        <v>46262</v>
      </c>
      <c r="AG23" s="56">
        <f t="shared" ca="1" si="1"/>
        <v>183</v>
      </c>
      <c r="AJ23" s="13"/>
      <c r="AL23" s="3"/>
    </row>
    <row r="24" spans="1:38">
      <c r="A24" s="28">
        <v>20</v>
      </c>
      <c r="B24" s="29" t="s">
        <v>212</v>
      </c>
      <c r="C24" s="29" t="s">
        <v>252</v>
      </c>
      <c r="D24" s="29" t="s">
        <v>253</v>
      </c>
      <c r="E24" s="30" t="s">
        <v>288</v>
      </c>
      <c r="F24" s="31" t="s">
        <v>124</v>
      </c>
      <c r="G24" s="32"/>
      <c r="H24" s="34" t="s">
        <v>53</v>
      </c>
      <c r="I24" s="34"/>
      <c r="J24" s="30">
        <v>62</v>
      </c>
      <c r="K24" s="35" t="s">
        <v>126</v>
      </c>
      <c r="L24" s="35">
        <v>2025</v>
      </c>
      <c r="M24" s="44">
        <v>45889</v>
      </c>
      <c r="N24" s="35">
        <v>60.9</v>
      </c>
      <c r="O24" s="36">
        <v>1197</v>
      </c>
      <c r="P24" s="54" t="s">
        <v>255</v>
      </c>
      <c r="Q24" s="38" t="s">
        <v>47</v>
      </c>
      <c r="R24" s="29">
        <v>430</v>
      </c>
      <c r="S24" s="29">
        <v>5</v>
      </c>
      <c r="T24" s="40">
        <v>1365</v>
      </c>
      <c r="U24" s="45">
        <v>2254</v>
      </c>
      <c r="V24" s="67">
        <v>81129.7</v>
      </c>
      <c r="W24" s="45" t="s">
        <v>354</v>
      </c>
      <c r="X24" s="41" t="s">
        <v>55</v>
      </c>
      <c r="Y24" s="36" t="s">
        <v>49</v>
      </c>
      <c r="Z24" s="64" t="s">
        <v>289</v>
      </c>
      <c r="AA24" s="42">
        <v>46254</v>
      </c>
      <c r="AB24" s="29">
        <f t="shared" ca="1" si="0"/>
        <v>175</v>
      </c>
      <c r="AC24" s="29" t="s">
        <v>290</v>
      </c>
      <c r="AD24" s="25">
        <v>85485</v>
      </c>
      <c r="AE24" s="25"/>
      <c r="AF24" s="77">
        <v>46262</v>
      </c>
      <c r="AG24" s="56">
        <f t="shared" ca="1" si="1"/>
        <v>183</v>
      </c>
      <c r="AJ24" s="13"/>
      <c r="AL24" s="3"/>
    </row>
    <row r="25" spans="1:38">
      <c r="A25" s="28">
        <v>21</v>
      </c>
      <c r="B25" s="29" t="s">
        <v>212</v>
      </c>
      <c r="C25" s="29" t="s">
        <v>252</v>
      </c>
      <c r="D25" s="29" t="s">
        <v>253</v>
      </c>
      <c r="E25" s="30" t="s">
        <v>291</v>
      </c>
      <c r="F25" s="31" t="s">
        <v>124</v>
      </c>
      <c r="G25" s="32"/>
      <c r="H25" s="34" t="s">
        <v>53</v>
      </c>
      <c r="I25" s="34"/>
      <c r="J25" s="30">
        <v>63</v>
      </c>
      <c r="K25" s="35" t="s">
        <v>126</v>
      </c>
      <c r="L25" s="35">
        <v>2025</v>
      </c>
      <c r="M25" s="44">
        <v>45889</v>
      </c>
      <c r="N25" s="35">
        <v>60.9</v>
      </c>
      <c r="O25" s="36">
        <v>1197</v>
      </c>
      <c r="P25" s="54" t="s">
        <v>255</v>
      </c>
      <c r="Q25" s="38" t="s">
        <v>47</v>
      </c>
      <c r="R25" s="29">
        <v>430</v>
      </c>
      <c r="S25" s="29">
        <v>5</v>
      </c>
      <c r="T25" s="40">
        <v>1365</v>
      </c>
      <c r="U25" s="45">
        <v>3517</v>
      </c>
      <c r="V25" s="69">
        <v>80955.7</v>
      </c>
      <c r="W25" s="45" t="s">
        <v>354</v>
      </c>
      <c r="X25" s="41" t="s">
        <v>55</v>
      </c>
      <c r="Y25" s="36" t="s">
        <v>49</v>
      </c>
      <c r="Z25" s="64" t="s">
        <v>292</v>
      </c>
      <c r="AA25" s="42">
        <v>46254</v>
      </c>
      <c r="AB25" s="29">
        <f t="shared" ca="1" si="0"/>
        <v>175</v>
      </c>
      <c r="AC25" s="29" t="s">
        <v>293</v>
      </c>
      <c r="AD25" s="25">
        <v>85485</v>
      </c>
      <c r="AE25" s="25"/>
      <c r="AF25" s="77">
        <v>46262</v>
      </c>
      <c r="AG25" s="56">
        <f t="shared" ca="1" si="1"/>
        <v>183</v>
      </c>
      <c r="AJ25" s="13"/>
      <c r="AL25" s="3"/>
    </row>
    <row r="26" spans="1:38">
      <c r="A26" s="28">
        <v>22</v>
      </c>
      <c r="B26" s="29" t="s">
        <v>212</v>
      </c>
      <c r="C26" s="29" t="s">
        <v>252</v>
      </c>
      <c r="D26" s="29" t="s">
        <v>253</v>
      </c>
      <c r="E26" s="30" t="s">
        <v>294</v>
      </c>
      <c r="F26" s="31" t="s">
        <v>124</v>
      </c>
      <c r="G26" s="32"/>
      <c r="H26" s="34" t="s">
        <v>53</v>
      </c>
      <c r="I26" s="34"/>
      <c r="J26" s="30">
        <v>64</v>
      </c>
      <c r="K26" s="35" t="s">
        <v>126</v>
      </c>
      <c r="L26" s="35">
        <v>2025</v>
      </c>
      <c r="M26" s="44">
        <v>45889</v>
      </c>
      <c r="N26" s="35">
        <v>60.9</v>
      </c>
      <c r="O26" s="36">
        <v>1197</v>
      </c>
      <c r="P26" s="54" t="s">
        <v>255</v>
      </c>
      <c r="Q26" s="38" t="s">
        <v>47</v>
      </c>
      <c r="R26" s="29">
        <v>430</v>
      </c>
      <c r="S26" s="29">
        <v>5</v>
      </c>
      <c r="T26" s="40">
        <v>1365</v>
      </c>
      <c r="U26" s="45">
        <v>1803</v>
      </c>
      <c r="V26" s="67">
        <v>81191.7</v>
      </c>
      <c r="W26" s="45" t="s">
        <v>354</v>
      </c>
      <c r="X26" s="41" t="s">
        <v>55</v>
      </c>
      <c r="Y26" s="36" t="s">
        <v>49</v>
      </c>
      <c r="Z26" s="64" t="s">
        <v>295</v>
      </c>
      <c r="AA26" s="42">
        <v>46254</v>
      </c>
      <c r="AB26" s="29">
        <f t="shared" ca="1" si="0"/>
        <v>175</v>
      </c>
      <c r="AC26" s="29" t="s">
        <v>296</v>
      </c>
      <c r="AD26" s="25">
        <v>85485</v>
      </c>
      <c r="AE26" s="25"/>
      <c r="AF26" s="77">
        <v>46263</v>
      </c>
      <c r="AG26" s="56">
        <f t="shared" ca="1" si="1"/>
        <v>184</v>
      </c>
      <c r="AJ26" s="13"/>
      <c r="AL26" s="3"/>
    </row>
    <row r="27" spans="1:38">
      <c r="A27" s="28">
        <v>23</v>
      </c>
      <c r="B27" s="29" t="s">
        <v>212</v>
      </c>
      <c r="C27" s="29" t="s">
        <v>252</v>
      </c>
      <c r="D27" s="29" t="s">
        <v>253</v>
      </c>
      <c r="E27" s="30" t="s">
        <v>297</v>
      </c>
      <c r="F27" s="31" t="s">
        <v>124</v>
      </c>
      <c r="G27" s="32"/>
      <c r="H27" s="34" t="s">
        <v>53</v>
      </c>
      <c r="I27" s="34"/>
      <c r="J27" s="30">
        <v>65</v>
      </c>
      <c r="K27" s="35" t="s">
        <v>126</v>
      </c>
      <c r="L27" s="35">
        <v>2025</v>
      </c>
      <c r="M27" s="44">
        <v>45889</v>
      </c>
      <c r="N27" s="35">
        <v>60.9</v>
      </c>
      <c r="O27" s="36">
        <v>1197</v>
      </c>
      <c r="P27" s="54" t="s">
        <v>255</v>
      </c>
      <c r="Q27" s="38" t="s">
        <v>47</v>
      </c>
      <c r="R27" s="29">
        <v>430</v>
      </c>
      <c r="S27" s="29">
        <v>5</v>
      </c>
      <c r="T27" s="40">
        <v>1365</v>
      </c>
      <c r="U27" s="45">
        <v>3528</v>
      </c>
      <c r="V27" s="67">
        <v>80953.7</v>
      </c>
      <c r="W27" s="45" t="s">
        <v>354</v>
      </c>
      <c r="X27" s="41" t="s">
        <v>55</v>
      </c>
      <c r="Y27" s="36" t="s">
        <v>49</v>
      </c>
      <c r="Z27" s="64" t="s">
        <v>298</v>
      </c>
      <c r="AA27" s="42">
        <v>46254</v>
      </c>
      <c r="AB27" s="29">
        <f t="shared" ca="1" si="0"/>
        <v>175</v>
      </c>
      <c r="AC27" s="29" t="s">
        <v>299</v>
      </c>
      <c r="AD27" s="25">
        <v>85485</v>
      </c>
      <c r="AE27" s="25"/>
      <c r="AF27" s="77">
        <v>46262</v>
      </c>
      <c r="AG27" s="56">
        <f t="shared" ca="1" si="1"/>
        <v>183</v>
      </c>
      <c r="AJ27" s="13"/>
      <c r="AL27" s="3"/>
    </row>
    <row r="28" spans="1:38">
      <c r="A28" s="28">
        <v>24</v>
      </c>
      <c r="B28" s="29" t="s">
        <v>212</v>
      </c>
      <c r="C28" s="29" t="s">
        <v>252</v>
      </c>
      <c r="D28" s="29" t="s">
        <v>253</v>
      </c>
      <c r="E28" s="30" t="s">
        <v>300</v>
      </c>
      <c r="F28" s="31" t="s">
        <v>124</v>
      </c>
      <c r="G28" s="32"/>
      <c r="H28" s="34" t="s">
        <v>53</v>
      </c>
      <c r="I28" s="34"/>
      <c r="J28" s="30">
        <v>66</v>
      </c>
      <c r="K28" s="35" t="s">
        <v>126</v>
      </c>
      <c r="L28" s="35">
        <v>2025</v>
      </c>
      <c r="M28" s="44">
        <v>45889</v>
      </c>
      <c r="N28" s="35">
        <v>60.9</v>
      </c>
      <c r="O28" s="36">
        <v>1197</v>
      </c>
      <c r="P28" s="54" t="s">
        <v>255</v>
      </c>
      <c r="Q28" s="38" t="s">
        <v>47</v>
      </c>
      <c r="R28" s="29">
        <v>430</v>
      </c>
      <c r="S28" s="29">
        <v>5</v>
      </c>
      <c r="T28" s="40">
        <v>1365</v>
      </c>
      <c r="U28" s="45">
        <v>3150</v>
      </c>
      <c r="V28" s="67">
        <v>81005.7</v>
      </c>
      <c r="W28" s="45" t="s">
        <v>354</v>
      </c>
      <c r="X28" s="41" t="s">
        <v>55</v>
      </c>
      <c r="Y28" s="36" t="s">
        <v>49</v>
      </c>
      <c r="Z28" s="64" t="s">
        <v>271</v>
      </c>
      <c r="AA28" s="42">
        <v>46254</v>
      </c>
      <c r="AB28" s="29">
        <f t="shared" ca="1" si="0"/>
        <v>175</v>
      </c>
      <c r="AC28" s="29" t="s">
        <v>301</v>
      </c>
      <c r="AD28" s="25">
        <v>85485</v>
      </c>
      <c r="AE28" s="25"/>
      <c r="AF28" s="77">
        <v>46262</v>
      </c>
      <c r="AG28" s="56">
        <f t="shared" ca="1" si="1"/>
        <v>183</v>
      </c>
      <c r="AJ28" s="13"/>
      <c r="AL28" s="3"/>
    </row>
    <row r="29" spans="1:38" ht="11.25" customHeight="1">
      <c r="A29" s="28">
        <v>25</v>
      </c>
      <c r="B29" s="29" t="s">
        <v>212</v>
      </c>
      <c r="C29" s="29" t="s">
        <v>252</v>
      </c>
      <c r="D29" s="29" t="s">
        <v>253</v>
      </c>
      <c r="E29" s="30" t="s">
        <v>302</v>
      </c>
      <c r="F29" s="31" t="s">
        <v>124</v>
      </c>
      <c r="G29" s="32"/>
      <c r="H29" s="34" t="s">
        <v>53</v>
      </c>
      <c r="I29" s="34"/>
      <c r="J29" s="30">
        <v>67</v>
      </c>
      <c r="K29" s="35" t="s">
        <v>126</v>
      </c>
      <c r="L29" s="35">
        <v>2025</v>
      </c>
      <c r="M29" s="44">
        <v>45889</v>
      </c>
      <c r="N29" s="35">
        <v>60.9</v>
      </c>
      <c r="O29" s="36">
        <v>1197</v>
      </c>
      <c r="P29" s="54" t="s">
        <v>255</v>
      </c>
      <c r="Q29" s="38" t="s">
        <v>47</v>
      </c>
      <c r="R29" s="29">
        <v>430</v>
      </c>
      <c r="S29" s="29">
        <v>5</v>
      </c>
      <c r="T29" s="40">
        <v>1365</v>
      </c>
      <c r="U29" s="45">
        <v>2880</v>
      </c>
      <c r="V29" s="67">
        <v>81043.7</v>
      </c>
      <c r="W29" s="45" t="s">
        <v>354</v>
      </c>
      <c r="X29" s="41" t="s">
        <v>55</v>
      </c>
      <c r="Y29" s="36" t="s">
        <v>49</v>
      </c>
      <c r="Z29" s="64" t="s">
        <v>303</v>
      </c>
      <c r="AA29" s="42">
        <v>46254</v>
      </c>
      <c r="AB29" s="29">
        <f t="shared" ca="1" si="0"/>
        <v>175</v>
      </c>
      <c r="AC29" s="29" t="s">
        <v>304</v>
      </c>
      <c r="AD29" s="25">
        <v>85485</v>
      </c>
      <c r="AE29" s="25"/>
      <c r="AF29" s="77">
        <v>46262</v>
      </c>
      <c r="AG29" s="56">
        <f t="shared" ca="1" si="1"/>
        <v>183</v>
      </c>
      <c r="AJ29" s="13"/>
      <c r="AL29" s="3"/>
    </row>
    <row r="30" spans="1:38">
      <c r="A30" s="28">
        <v>26</v>
      </c>
      <c r="B30" s="29" t="s">
        <v>212</v>
      </c>
      <c r="C30" s="29" t="s">
        <v>252</v>
      </c>
      <c r="D30" s="29" t="s">
        <v>253</v>
      </c>
      <c r="E30" s="30" t="s">
        <v>305</v>
      </c>
      <c r="F30" s="31" t="s">
        <v>124</v>
      </c>
      <c r="G30" s="32"/>
      <c r="H30" s="34" t="s">
        <v>53</v>
      </c>
      <c r="I30" s="34"/>
      <c r="J30" s="30">
        <v>68</v>
      </c>
      <c r="K30" s="35" t="s">
        <v>44</v>
      </c>
      <c r="L30" s="35">
        <v>2025</v>
      </c>
      <c r="M30" s="44">
        <v>45889</v>
      </c>
      <c r="N30" s="35">
        <v>60.9</v>
      </c>
      <c r="O30" s="36">
        <v>1197</v>
      </c>
      <c r="P30" s="54" t="s">
        <v>255</v>
      </c>
      <c r="Q30" s="38" t="s">
        <v>47</v>
      </c>
      <c r="R30" s="29">
        <v>430</v>
      </c>
      <c r="S30" s="29">
        <v>5</v>
      </c>
      <c r="T30" s="40">
        <v>1365</v>
      </c>
      <c r="U30" s="45">
        <v>5026</v>
      </c>
      <c r="V30" s="67">
        <v>80747.7</v>
      </c>
      <c r="W30" s="45" t="s">
        <v>354</v>
      </c>
      <c r="X30" s="41" t="s">
        <v>55</v>
      </c>
      <c r="Y30" s="36" t="s">
        <v>49</v>
      </c>
      <c r="Z30" s="64" t="s">
        <v>306</v>
      </c>
      <c r="AA30" s="42">
        <v>46254</v>
      </c>
      <c r="AB30" s="29">
        <f t="shared" ca="1" si="0"/>
        <v>175</v>
      </c>
      <c r="AC30" s="29" t="s">
        <v>307</v>
      </c>
      <c r="AD30" s="25">
        <v>85485</v>
      </c>
      <c r="AE30" s="25"/>
      <c r="AF30" s="77">
        <v>46263</v>
      </c>
      <c r="AG30" s="56">
        <f t="shared" ca="1" si="1"/>
        <v>184</v>
      </c>
      <c r="AJ30" s="13"/>
      <c r="AL30" s="3"/>
    </row>
    <row r="31" spans="1:38">
      <c r="A31" s="28">
        <v>27</v>
      </c>
      <c r="B31" s="29" t="s">
        <v>212</v>
      </c>
      <c r="C31" s="29" t="s">
        <v>252</v>
      </c>
      <c r="D31" s="29" t="s">
        <v>253</v>
      </c>
      <c r="E31" s="30" t="s">
        <v>308</v>
      </c>
      <c r="F31" s="31" t="s">
        <v>124</v>
      </c>
      <c r="G31" s="32"/>
      <c r="H31" s="34" t="s">
        <v>53</v>
      </c>
      <c r="I31" s="34"/>
      <c r="J31" s="30">
        <v>69</v>
      </c>
      <c r="K31" s="35" t="s">
        <v>44</v>
      </c>
      <c r="L31" s="35">
        <v>2025</v>
      </c>
      <c r="M31" s="44">
        <v>45889</v>
      </c>
      <c r="N31" s="35">
        <v>60.9</v>
      </c>
      <c r="O31" s="36">
        <v>1197</v>
      </c>
      <c r="P31" s="54" t="s">
        <v>255</v>
      </c>
      <c r="Q31" s="38" t="s">
        <v>47</v>
      </c>
      <c r="R31" s="29">
        <v>430</v>
      </c>
      <c r="S31" s="29">
        <v>5</v>
      </c>
      <c r="T31" s="40">
        <v>1365</v>
      </c>
      <c r="U31" s="45">
        <v>6525</v>
      </c>
      <c r="V31" s="67">
        <v>80540.7</v>
      </c>
      <c r="W31" s="45" t="s">
        <v>354</v>
      </c>
      <c r="X31" s="41" t="s">
        <v>55</v>
      </c>
      <c r="Y31" s="36" t="s">
        <v>49</v>
      </c>
      <c r="Z31" s="64" t="s">
        <v>309</v>
      </c>
      <c r="AA31" s="42">
        <v>46254</v>
      </c>
      <c r="AB31" s="29">
        <f t="shared" ca="1" si="0"/>
        <v>175</v>
      </c>
      <c r="AC31" s="29" t="s">
        <v>310</v>
      </c>
      <c r="AD31" s="25">
        <v>85485</v>
      </c>
      <c r="AE31" s="25"/>
      <c r="AF31" s="77">
        <v>46262</v>
      </c>
      <c r="AG31" s="56">
        <f t="shared" ca="1" si="1"/>
        <v>183</v>
      </c>
      <c r="AJ31" s="13"/>
      <c r="AL31" s="3"/>
    </row>
    <row r="32" spans="1:38">
      <c r="A32" s="28">
        <v>28</v>
      </c>
      <c r="B32" s="29" t="s">
        <v>212</v>
      </c>
      <c r="C32" s="29" t="s">
        <v>252</v>
      </c>
      <c r="D32" s="29" t="s">
        <v>253</v>
      </c>
      <c r="E32" s="30" t="s">
        <v>311</v>
      </c>
      <c r="F32" s="31" t="s">
        <v>124</v>
      </c>
      <c r="G32" s="32"/>
      <c r="H32" s="34" t="s">
        <v>53</v>
      </c>
      <c r="I32" s="34"/>
      <c r="J32" s="30">
        <v>70</v>
      </c>
      <c r="K32" s="35" t="s">
        <v>44</v>
      </c>
      <c r="L32" s="35">
        <v>2025</v>
      </c>
      <c r="M32" s="44">
        <v>45889</v>
      </c>
      <c r="N32" s="35">
        <v>60.9</v>
      </c>
      <c r="O32" s="36">
        <v>1197</v>
      </c>
      <c r="P32" s="54" t="s">
        <v>255</v>
      </c>
      <c r="Q32" s="38" t="s">
        <v>47</v>
      </c>
      <c r="R32" s="29">
        <v>430</v>
      </c>
      <c r="S32" s="29">
        <v>5</v>
      </c>
      <c r="T32" s="40">
        <v>1365</v>
      </c>
      <c r="U32" s="45">
        <v>6109</v>
      </c>
      <c r="V32" s="67">
        <v>80598.7</v>
      </c>
      <c r="W32" s="45" t="s">
        <v>354</v>
      </c>
      <c r="X32" s="41" t="s">
        <v>55</v>
      </c>
      <c r="Y32" s="36" t="s">
        <v>49</v>
      </c>
      <c r="Z32" s="64" t="s">
        <v>312</v>
      </c>
      <c r="AA32" s="42">
        <v>46254</v>
      </c>
      <c r="AB32" s="29">
        <f t="shared" ca="1" si="0"/>
        <v>175</v>
      </c>
      <c r="AC32" s="29" t="s">
        <v>313</v>
      </c>
      <c r="AD32" s="25">
        <v>85485</v>
      </c>
      <c r="AE32" s="25"/>
      <c r="AF32" s="77">
        <v>46263</v>
      </c>
      <c r="AG32" s="56">
        <f t="shared" ca="1" si="1"/>
        <v>184</v>
      </c>
      <c r="AJ32" s="13"/>
      <c r="AL32" s="3"/>
    </row>
    <row r="33" spans="1:38">
      <c r="A33" s="28">
        <v>29</v>
      </c>
      <c r="B33" s="29" t="s">
        <v>212</v>
      </c>
      <c r="C33" s="29" t="s">
        <v>252</v>
      </c>
      <c r="D33" s="29" t="s">
        <v>253</v>
      </c>
      <c r="E33" s="30" t="s">
        <v>314</v>
      </c>
      <c r="F33" s="31" t="s">
        <v>124</v>
      </c>
      <c r="G33" s="32"/>
      <c r="H33" s="34" t="s">
        <v>53</v>
      </c>
      <c r="I33" s="34"/>
      <c r="J33" s="30">
        <v>71</v>
      </c>
      <c r="K33" s="35" t="s">
        <v>44</v>
      </c>
      <c r="L33" s="35">
        <v>2025</v>
      </c>
      <c r="M33" s="44">
        <v>45889</v>
      </c>
      <c r="N33" s="35">
        <v>60.9</v>
      </c>
      <c r="O33" s="36">
        <v>1197</v>
      </c>
      <c r="P33" s="54" t="s">
        <v>255</v>
      </c>
      <c r="Q33" s="38" t="s">
        <v>47</v>
      </c>
      <c r="R33" s="29">
        <v>430</v>
      </c>
      <c r="S33" s="29">
        <v>5</v>
      </c>
      <c r="T33" s="40">
        <v>1365</v>
      </c>
      <c r="U33" s="45">
        <v>3757</v>
      </c>
      <c r="V33" s="67">
        <v>80922.7</v>
      </c>
      <c r="W33" s="45" t="s">
        <v>354</v>
      </c>
      <c r="X33" s="41" t="s">
        <v>55</v>
      </c>
      <c r="Y33" s="36" t="s">
        <v>49</v>
      </c>
      <c r="Z33" s="64" t="s">
        <v>315</v>
      </c>
      <c r="AA33" s="42">
        <v>46254</v>
      </c>
      <c r="AB33" s="29">
        <f t="shared" ca="1" si="0"/>
        <v>175</v>
      </c>
      <c r="AC33" s="29" t="s">
        <v>316</v>
      </c>
      <c r="AD33" s="25">
        <v>85485</v>
      </c>
      <c r="AE33" s="25"/>
      <c r="AF33" s="77">
        <v>46263</v>
      </c>
      <c r="AG33" s="56">
        <f t="shared" ca="1" si="1"/>
        <v>184</v>
      </c>
      <c r="AJ33" s="13"/>
      <c r="AL33" s="3"/>
    </row>
    <row r="34" spans="1:38">
      <c r="A34" s="28">
        <v>30</v>
      </c>
      <c r="B34" s="29" t="s">
        <v>212</v>
      </c>
      <c r="C34" s="29" t="s">
        <v>252</v>
      </c>
      <c r="D34" s="29" t="s">
        <v>253</v>
      </c>
      <c r="E34" s="30" t="s">
        <v>317</v>
      </c>
      <c r="F34" s="31" t="s">
        <v>124</v>
      </c>
      <c r="G34" s="32"/>
      <c r="H34" s="34" t="s">
        <v>53</v>
      </c>
      <c r="I34" s="34"/>
      <c r="J34" s="30">
        <v>72</v>
      </c>
      <c r="K34" s="35" t="s">
        <v>44</v>
      </c>
      <c r="L34" s="35">
        <v>2025</v>
      </c>
      <c r="M34" s="44">
        <v>45889</v>
      </c>
      <c r="N34" s="35">
        <v>60.9</v>
      </c>
      <c r="O34" s="36">
        <v>1197</v>
      </c>
      <c r="P34" s="54" t="s">
        <v>255</v>
      </c>
      <c r="Q34" s="38" t="s">
        <v>47</v>
      </c>
      <c r="R34" s="29">
        <v>430</v>
      </c>
      <c r="S34" s="29">
        <v>5</v>
      </c>
      <c r="T34" s="40">
        <v>1365</v>
      </c>
      <c r="U34" s="45">
        <v>6144</v>
      </c>
      <c r="V34" s="67">
        <v>80593.7</v>
      </c>
      <c r="W34" s="45" t="s">
        <v>354</v>
      </c>
      <c r="X34" s="41" t="s">
        <v>55</v>
      </c>
      <c r="Y34" s="36" t="s">
        <v>49</v>
      </c>
      <c r="Z34" s="64" t="s">
        <v>318</v>
      </c>
      <c r="AA34" s="42">
        <v>46254</v>
      </c>
      <c r="AB34" s="29">
        <f t="shared" ca="1" si="0"/>
        <v>175</v>
      </c>
      <c r="AC34" s="29" t="s">
        <v>319</v>
      </c>
      <c r="AD34" s="25">
        <v>85485</v>
      </c>
      <c r="AE34" s="25"/>
      <c r="AF34" s="77">
        <v>46263</v>
      </c>
      <c r="AG34" s="56">
        <f t="shared" ca="1" si="1"/>
        <v>184</v>
      </c>
      <c r="AJ34" s="13"/>
      <c r="AL34" s="3"/>
    </row>
    <row r="35" spans="1:38">
      <c r="A35" s="28">
        <v>31</v>
      </c>
      <c r="B35" s="29" t="s">
        <v>212</v>
      </c>
      <c r="C35" s="29" t="s">
        <v>252</v>
      </c>
      <c r="D35" s="29" t="s">
        <v>253</v>
      </c>
      <c r="E35" s="30" t="s">
        <v>320</v>
      </c>
      <c r="F35" s="31" t="s">
        <v>124</v>
      </c>
      <c r="G35" s="32"/>
      <c r="H35" s="34" t="s">
        <v>53</v>
      </c>
      <c r="I35" s="34"/>
      <c r="J35" s="30">
        <v>73</v>
      </c>
      <c r="K35" s="35" t="s">
        <v>44</v>
      </c>
      <c r="L35" s="35">
        <v>2025</v>
      </c>
      <c r="M35" s="44">
        <v>45889</v>
      </c>
      <c r="N35" s="35">
        <v>60.9</v>
      </c>
      <c r="O35" s="36">
        <v>1197</v>
      </c>
      <c r="P35" s="54" t="s">
        <v>255</v>
      </c>
      <c r="Q35" s="38" t="s">
        <v>47</v>
      </c>
      <c r="R35" s="29">
        <v>430</v>
      </c>
      <c r="S35" s="29">
        <v>5</v>
      </c>
      <c r="T35" s="40">
        <v>1365</v>
      </c>
      <c r="U35" s="45">
        <v>5368</v>
      </c>
      <c r="V35" s="67">
        <v>80700.7</v>
      </c>
      <c r="W35" s="45" t="s">
        <v>354</v>
      </c>
      <c r="X35" s="41" t="s">
        <v>55</v>
      </c>
      <c r="Y35" s="36" t="s">
        <v>49</v>
      </c>
      <c r="Z35" s="64" t="s">
        <v>321</v>
      </c>
      <c r="AA35" s="42">
        <v>46254</v>
      </c>
      <c r="AB35" s="29">
        <f t="shared" ca="1" si="0"/>
        <v>175</v>
      </c>
      <c r="AC35" s="29" t="s">
        <v>322</v>
      </c>
      <c r="AD35" s="25">
        <v>85485</v>
      </c>
      <c r="AE35" s="25"/>
      <c r="AF35" s="77">
        <v>46263</v>
      </c>
      <c r="AG35" s="56">
        <f t="shared" ca="1" si="1"/>
        <v>184</v>
      </c>
      <c r="AJ35" s="13"/>
      <c r="AL35" s="3"/>
    </row>
    <row r="36" spans="1:38">
      <c r="A36" s="28">
        <v>32</v>
      </c>
      <c r="B36" s="29" t="s">
        <v>212</v>
      </c>
      <c r="C36" s="29" t="s">
        <v>252</v>
      </c>
      <c r="D36" s="29" t="s">
        <v>253</v>
      </c>
      <c r="E36" s="30" t="s">
        <v>323</v>
      </c>
      <c r="F36" s="31" t="s">
        <v>124</v>
      </c>
      <c r="G36" s="32"/>
      <c r="H36" s="34" t="s">
        <v>53</v>
      </c>
      <c r="I36" s="34"/>
      <c r="J36" s="30">
        <v>74</v>
      </c>
      <c r="K36" s="35" t="s">
        <v>44</v>
      </c>
      <c r="L36" s="35">
        <v>2025</v>
      </c>
      <c r="M36" s="44">
        <v>45889</v>
      </c>
      <c r="N36" s="35">
        <v>60.9</v>
      </c>
      <c r="O36" s="36">
        <v>1197</v>
      </c>
      <c r="P36" s="54" t="s">
        <v>255</v>
      </c>
      <c r="Q36" s="38" t="s">
        <v>47</v>
      </c>
      <c r="R36" s="29">
        <v>430</v>
      </c>
      <c r="S36" s="29">
        <v>5</v>
      </c>
      <c r="T36" s="40">
        <v>1365</v>
      </c>
      <c r="U36" s="45">
        <v>5672</v>
      </c>
      <c r="V36" s="67">
        <v>80658.7</v>
      </c>
      <c r="W36" s="45" t="s">
        <v>354</v>
      </c>
      <c r="X36" s="41" t="s">
        <v>55</v>
      </c>
      <c r="Y36" s="36" t="s">
        <v>49</v>
      </c>
      <c r="Z36" s="64" t="s">
        <v>324</v>
      </c>
      <c r="AA36" s="42">
        <v>46254</v>
      </c>
      <c r="AB36" s="29">
        <f t="shared" ca="1" si="0"/>
        <v>175</v>
      </c>
      <c r="AC36" s="29" t="s">
        <v>325</v>
      </c>
      <c r="AD36" s="25">
        <v>85485</v>
      </c>
      <c r="AE36" s="25"/>
      <c r="AF36" s="77">
        <v>46262</v>
      </c>
      <c r="AG36" s="56">
        <f t="shared" ca="1" si="1"/>
        <v>183</v>
      </c>
      <c r="AJ36" s="13"/>
      <c r="AL36" s="3"/>
    </row>
    <row r="37" spans="1:38" ht="10.5" customHeight="1">
      <c r="A37" s="28">
        <v>33</v>
      </c>
      <c r="B37" s="29" t="s">
        <v>212</v>
      </c>
      <c r="C37" s="29" t="s">
        <v>252</v>
      </c>
      <c r="D37" s="29" t="s">
        <v>253</v>
      </c>
      <c r="E37" s="30" t="s">
        <v>326</v>
      </c>
      <c r="F37" s="31" t="s">
        <v>124</v>
      </c>
      <c r="G37" s="32"/>
      <c r="H37" s="34" t="s">
        <v>53</v>
      </c>
      <c r="I37" s="34"/>
      <c r="J37" s="30">
        <v>75</v>
      </c>
      <c r="K37" s="35" t="s">
        <v>44</v>
      </c>
      <c r="L37" s="35">
        <v>2025</v>
      </c>
      <c r="M37" s="44">
        <v>45889</v>
      </c>
      <c r="N37" s="35">
        <v>60.9</v>
      </c>
      <c r="O37" s="36">
        <v>1197</v>
      </c>
      <c r="P37" s="54" t="s">
        <v>255</v>
      </c>
      <c r="Q37" s="38" t="s">
        <v>47</v>
      </c>
      <c r="R37" s="29">
        <v>430</v>
      </c>
      <c r="S37" s="29">
        <v>5</v>
      </c>
      <c r="T37" s="40">
        <v>1365</v>
      </c>
      <c r="U37" s="45">
        <v>3553</v>
      </c>
      <c r="V37" s="67">
        <v>80950.7</v>
      </c>
      <c r="W37" s="45" t="s">
        <v>354</v>
      </c>
      <c r="X37" s="41" t="s">
        <v>55</v>
      </c>
      <c r="Y37" s="36" t="s">
        <v>49</v>
      </c>
      <c r="Z37" s="64" t="s">
        <v>327</v>
      </c>
      <c r="AA37" s="42">
        <v>46254</v>
      </c>
      <c r="AB37" s="29">
        <f t="shared" ref="AB37:AB68" ca="1" si="2">IF(AA37&gt;TODAY(),DATEDIF(TODAY(),AA37,"d"),"TERMIN UPŁYNĄŁ")</f>
        <v>175</v>
      </c>
      <c r="AC37" s="29" t="s">
        <v>328</v>
      </c>
      <c r="AD37" s="25">
        <v>85485</v>
      </c>
      <c r="AE37" s="25"/>
      <c r="AF37" s="53">
        <v>46268</v>
      </c>
      <c r="AG37" s="56">
        <f t="shared" ca="1" si="1"/>
        <v>189</v>
      </c>
      <c r="AJ37" s="13"/>
      <c r="AL37" s="3"/>
    </row>
    <row r="38" spans="1:38">
      <c r="A38" s="28">
        <v>34</v>
      </c>
      <c r="B38" s="29" t="s">
        <v>212</v>
      </c>
      <c r="C38" s="29" t="s">
        <v>252</v>
      </c>
      <c r="D38" s="29" t="s">
        <v>253</v>
      </c>
      <c r="E38" s="30" t="s">
        <v>329</v>
      </c>
      <c r="F38" s="31" t="s">
        <v>124</v>
      </c>
      <c r="G38" s="32"/>
      <c r="H38" s="34" t="s">
        <v>53</v>
      </c>
      <c r="I38" s="34"/>
      <c r="J38" s="30">
        <v>76</v>
      </c>
      <c r="K38" s="35" t="s">
        <v>44</v>
      </c>
      <c r="L38" s="35">
        <v>2025</v>
      </c>
      <c r="M38" s="44">
        <v>45889</v>
      </c>
      <c r="N38" s="35">
        <v>60.9</v>
      </c>
      <c r="O38" s="36">
        <v>1197</v>
      </c>
      <c r="P38" s="54" t="s">
        <v>255</v>
      </c>
      <c r="Q38" s="38" t="s">
        <v>47</v>
      </c>
      <c r="R38" s="29">
        <v>430</v>
      </c>
      <c r="S38" s="29">
        <v>5</v>
      </c>
      <c r="T38" s="40">
        <v>1365</v>
      </c>
      <c r="U38" s="45">
        <v>6068</v>
      </c>
      <c r="V38" s="67">
        <v>80603.7</v>
      </c>
      <c r="W38" s="45" t="s">
        <v>354</v>
      </c>
      <c r="X38" s="41" t="s">
        <v>55</v>
      </c>
      <c r="Y38" s="36" t="s">
        <v>49</v>
      </c>
      <c r="Z38" s="64" t="s">
        <v>330</v>
      </c>
      <c r="AA38" s="42">
        <v>46254</v>
      </c>
      <c r="AB38" s="29">
        <f t="shared" ca="1" si="2"/>
        <v>175</v>
      </c>
      <c r="AC38" s="29" t="s">
        <v>331</v>
      </c>
      <c r="AD38" s="25">
        <v>85485</v>
      </c>
      <c r="AE38" s="25"/>
      <c r="AF38" s="55">
        <v>46263</v>
      </c>
      <c r="AG38" s="56">
        <f t="shared" ca="1" si="1"/>
        <v>184</v>
      </c>
    </row>
    <row r="39" spans="1:38">
      <c r="A39" s="28">
        <v>35</v>
      </c>
      <c r="B39" s="29" t="s">
        <v>212</v>
      </c>
      <c r="C39" s="29" t="s">
        <v>252</v>
      </c>
      <c r="D39" s="29" t="s">
        <v>253</v>
      </c>
      <c r="E39" s="30" t="s">
        <v>332</v>
      </c>
      <c r="F39" s="31" t="s">
        <v>124</v>
      </c>
      <c r="G39" s="32"/>
      <c r="H39" s="34" t="s">
        <v>53</v>
      </c>
      <c r="I39" s="34"/>
      <c r="J39" s="30">
        <v>77</v>
      </c>
      <c r="K39" s="35" t="s">
        <v>44</v>
      </c>
      <c r="L39" s="35">
        <v>2025</v>
      </c>
      <c r="M39" s="44">
        <v>45889</v>
      </c>
      <c r="N39" s="35">
        <v>60.9</v>
      </c>
      <c r="O39" s="36">
        <v>1197</v>
      </c>
      <c r="P39" s="54" t="s">
        <v>255</v>
      </c>
      <c r="Q39" s="38" t="s">
        <v>47</v>
      </c>
      <c r="R39" s="29">
        <v>430</v>
      </c>
      <c r="S39" s="29">
        <v>5</v>
      </c>
      <c r="T39" s="40">
        <v>1365</v>
      </c>
      <c r="U39" s="45">
        <v>5354</v>
      </c>
      <c r="V39" s="67">
        <v>80702.7</v>
      </c>
      <c r="W39" s="45" t="s">
        <v>354</v>
      </c>
      <c r="X39" s="41" t="s">
        <v>55</v>
      </c>
      <c r="Y39" s="36" t="s">
        <v>49</v>
      </c>
      <c r="Z39" s="64" t="s">
        <v>333</v>
      </c>
      <c r="AA39" s="42">
        <v>46254</v>
      </c>
      <c r="AB39" s="29">
        <f t="shared" ca="1" si="2"/>
        <v>175</v>
      </c>
      <c r="AC39" s="29" t="s">
        <v>334</v>
      </c>
      <c r="AD39" s="25">
        <v>85485</v>
      </c>
      <c r="AE39" s="25"/>
      <c r="AF39" s="55">
        <v>46263</v>
      </c>
      <c r="AG39" s="56">
        <f t="shared" ca="1" si="1"/>
        <v>184</v>
      </c>
    </row>
    <row r="40" spans="1:38">
      <c r="A40" s="28">
        <v>36</v>
      </c>
      <c r="B40" s="29" t="s">
        <v>212</v>
      </c>
      <c r="C40" s="29" t="s">
        <v>252</v>
      </c>
      <c r="D40" s="29" t="s">
        <v>253</v>
      </c>
      <c r="E40" s="30" t="s">
        <v>335</v>
      </c>
      <c r="F40" s="31" t="s">
        <v>124</v>
      </c>
      <c r="G40" s="32"/>
      <c r="H40" s="34" t="s">
        <v>53</v>
      </c>
      <c r="I40" s="34"/>
      <c r="J40" s="30">
        <v>78</v>
      </c>
      <c r="K40" s="35" t="s">
        <v>44</v>
      </c>
      <c r="L40" s="35">
        <v>2025</v>
      </c>
      <c r="M40" s="44">
        <v>45889</v>
      </c>
      <c r="N40" s="35">
        <v>60.9</v>
      </c>
      <c r="O40" s="36">
        <v>1197</v>
      </c>
      <c r="P40" s="54" t="s">
        <v>255</v>
      </c>
      <c r="Q40" s="38" t="s">
        <v>47</v>
      </c>
      <c r="R40" s="29">
        <v>430</v>
      </c>
      <c r="S40" s="29">
        <v>5</v>
      </c>
      <c r="T40" s="40">
        <v>1365</v>
      </c>
      <c r="U40" s="45">
        <v>5907</v>
      </c>
      <c r="V40" s="67">
        <v>80626.7</v>
      </c>
      <c r="W40" s="45" t="s">
        <v>354</v>
      </c>
      <c r="X40" s="41" t="s">
        <v>55</v>
      </c>
      <c r="Y40" s="36" t="s">
        <v>49</v>
      </c>
      <c r="Z40" s="64" t="s">
        <v>336</v>
      </c>
      <c r="AA40" s="42">
        <v>46254</v>
      </c>
      <c r="AB40" s="29">
        <f t="shared" ca="1" si="2"/>
        <v>175</v>
      </c>
      <c r="AC40" s="29" t="s">
        <v>337</v>
      </c>
      <c r="AD40" s="25">
        <v>85485</v>
      </c>
      <c r="AE40" s="25"/>
      <c r="AF40" s="55">
        <v>46262</v>
      </c>
      <c r="AG40" s="56">
        <f t="shared" ca="1" si="1"/>
        <v>183</v>
      </c>
    </row>
    <row r="41" spans="1:38">
      <c r="A41" s="28">
        <v>37</v>
      </c>
      <c r="B41" s="29" t="s">
        <v>212</v>
      </c>
      <c r="C41" s="29" t="s">
        <v>252</v>
      </c>
      <c r="D41" s="29" t="s">
        <v>253</v>
      </c>
      <c r="E41" s="30" t="s">
        <v>338</v>
      </c>
      <c r="F41" s="31" t="s">
        <v>124</v>
      </c>
      <c r="G41" s="32"/>
      <c r="H41" s="34" t="s">
        <v>53</v>
      </c>
      <c r="I41" s="34"/>
      <c r="J41" s="30">
        <v>79</v>
      </c>
      <c r="K41" s="35" t="s">
        <v>44</v>
      </c>
      <c r="L41" s="35">
        <v>2025</v>
      </c>
      <c r="M41" s="44">
        <v>45889</v>
      </c>
      <c r="N41" s="35">
        <v>60.9</v>
      </c>
      <c r="O41" s="36">
        <v>1197</v>
      </c>
      <c r="P41" s="54" t="s">
        <v>255</v>
      </c>
      <c r="Q41" s="38" t="s">
        <v>47</v>
      </c>
      <c r="R41" s="29">
        <v>430</v>
      </c>
      <c r="S41" s="29">
        <v>5</v>
      </c>
      <c r="T41" s="40">
        <v>1365</v>
      </c>
      <c r="U41" s="45">
        <v>5338</v>
      </c>
      <c r="V41" s="67">
        <v>80704.7</v>
      </c>
      <c r="W41" s="45" t="s">
        <v>354</v>
      </c>
      <c r="X41" s="41" t="s">
        <v>55</v>
      </c>
      <c r="Y41" s="36" t="s">
        <v>49</v>
      </c>
      <c r="Z41" s="64" t="s">
        <v>339</v>
      </c>
      <c r="AA41" s="42">
        <v>46254</v>
      </c>
      <c r="AB41" s="29">
        <f t="shared" ca="1" si="2"/>
        <v>175</v>
      </c>
      <c r="AC41" s="29" t="s">
        <v>340</v>
      </c>
      <c r="AD41" s="25">
        <v>85485</v>
      </c>
      <c r="AE41" s="25"/>
      <c r="AF41" s="55">
        <v>46263</v>
      </c>
      <c r="AG41" s="56">
        <f t="shared" ca="1" si="1"/>
        <v>184</v>
      </c>
    </row>
    <row r="42" spans="1:38">
      <c r="A42" s="28">
        <v>38</v>
      </c>
      <c r="B42" s="29" t="s">
        <v>212</v>
      </c>
      <c r="C42" s="29" t="s">
        <v>252</v>
      </c>
      <c r="D42" s="29" t="s">
        <v>253</v>
      </c>
      <c r="E42" s="30" t="s">
        <v>341</v>
      </c>
      <c r="F42" s="31" t="s">
        <v>124</v>
      </c>
      <c r="G42" s="32"/>
      <c r="H42" s="34" t="s">
        <v>53</v>
      </c>
      <c r="I42" s="34"/>
      <c r="J42" s="30">
        <v>80</v>
      </c>
      <c r="K42" s="35" t="s">
        <v>44</v>
      </c>
      <c r="L42" s="35">
        <v>2025</v>
      </c>
      <c r="M42" s="44">
        <v>45889</v>
      </c>
      <c r="N42" s="35">
        <v>60.9</v>
      </c>
      <c r="O42" s="36">
        <v>1197</v>
      </c>
      <c r="P42" s="54" t="s">
        <v>255</v>
      </c>
      <c r="Q42" s="38" t="s">
        <v>47</v>
      </c>
      <c r="R42" s="29">
        <v>430</v>
      </c>
      <c r="S42" s="29">
        <v>5</v>
      </c>
      <c r="T42" s="40">
        <v>1365</v>
      </c>
      <c r="U42" s="45">
        <v>5407</v>
      </c>
      <c r="V42" s="67">
        <v>80694.7</v>
      </c>
      <c r="W42" s="45" t="s">
        <v>354</v>
      </c>
      <c r="X42" s="41" t="s">
        <v>55</v>
      </c>
      <c r="Y42" s="36" t="s">
        <v>49</v>
      </c>
      <c r="Z42" s="64" t="s">
        <v>342</v>
      </c>
      <c r="AA42" s="42">
        <v>46254</v>
      </c>
      <c r="AB42" s="29">
        <f t="shared" ca="1" si="2"/>
        <v>175</v>
      </c>
      <c r="AC42" s="29" t="s">
        <v>343</v>
      </c>
      <c r="AD42" s="25">
        <v>85485</v>
      </c>
      <c r="AE42" s="25"/>
      <c r="AF42" s="55">
        <v>46263</v>
      </c>
      <c r="AG42" s="56">
        <f t="shared" ca="1" si="1"/>
        <v>184</v>
      </c>
    </row>
    <row r="43" spans="1:38">
      <c r="A43" s="28">
        <v>39</v>
      </c>
      <c r="B43" s="29" t="s">
        <v>212</v>
      </c>
      <c r="C43" s="29" t="s">
        <v>252</v>
      </c>
      <c r="D43" s="29" t="s">
        <v>253</v>
      </c>
      <c r="E43" s="30" t="s">
        <v>344</v>
      </c>
      <c r="F43" s="31" t="s">
        <v>124</v>
      </c>
      <c r="G43" s="32"/>
      <c r="H43" s="34" t="s">
        <v>53</v>
      </c>
      <c r="I43" s="34"/>
      <c r="J43" s="30">
        <v>81</v>
      </c>
      <c r="K43" s="35" t="s">
        <v>44</v>
      </c>
      <c r="L43" s="35">
        <v>2025</v>
      </c>
      <c r="M43" s="44">
        <v>45889</v>
      </c>
      <c r="N43" s="35">
        <v>60.9</v>
      </c>
      <c r="O43" s="36">
        <v>1197</v>
      </c>
      <c r="P43" s="54" t="s">
        <v>255</v>
      </c>
      <c r="Q43" s="38" t="s">
        <v>47</v>
      </c>
      <c r="R43" s="29">
        <v>430</v>
      </c>
      <c r="S43" s="29">
        <v>5</v>
      </c>
      <c r="T43" s="40">
        <v>1365</v>
      </c>
      <c r="U43" s="45">
        <v>5715</v>
      </c>
      <c r="V43" s="67">
        <v>80652.7</v>
      </c>
      <c r="W43" s="45" t="s">
        <v>354</v>
      </c>
      <c r="X43" s="41" t="s">
        <v>55</v>
      </c>
      <c r="Y43" s="36" t="s">
        <v>49</v>
      </c>
      <c r="Z43" s="64" t="s">
        <v>345</v>
      </c>
      <c r="AA43" s="42">
        <v>46254</v>
      </c>
      <c r="AB43" s="29">
        <f t="shared" ca="1" si="2"/>
        <v>175</v>
      </c>
      <c r="AC43" s="29" t="s">
        <v>346</v>
      </c>
      <c r="AD43" s="25">
        <v>85485</v>
      </c>
      <c r="AE43" s="25"/>
      <c r="AF43" s="55">
        <v>46262</v>
      </c>
      <c r="AG43" s="56">
        <f t="shared" ca="1" si="1"/>
        <v>183</v>
      </c>
    </row>
    <row r="44" spans="1:38">
      <c r="A44" s="28">
        <v>40</v>
      </c>
      <c r="B44" s="29" t="s">
        <v>212</v>
      </c>
      <c r="C44" s="29" t="s">
        <v>252</v>
      </c>
      <c r="D44" s="29" t="s">
        <v>253</v>
      </c>
      <c r="E44" s="30" t="s">
        <v>347</v>
      </c>
      <c r="F44" s="31" t="s">
        <v>124</v>
      </c>
      <c r="G44" s="32"/>
      <c r="H44" s="34" t="s">
        <v>53</v>
      </c>
      <c r="I44" s="34"/>
      <c r="J44" s="30">
        <v>82</v>
      </c>
      <c r="K44" s="35" t="s">
        <v>44</v>
      </c>
      <c r="L44" s="35">
        <v>2025</v>
      </c>
      <c r="M44" s="44">
        <v>45889</v>
      </c>
      <c r="N44" s="35">
        <v>60.9</v>
      </c>
      <c r="O44" s="36">
        <v>1197</v>
      </c>
      <c r="P44" s="54" t="s">
        <v>255</v>
      </c>
      <c r="Q44" s="38" t="s">
        <v>47</v>
      </c>
      <c r="R44" s="29">
        <v>430</v>
      </c>
      <c r="S44" s="29">
        <v>5</v>
      </c>
      <c r="T44" s="40">
        <v>1365</v>
      </c>
      <c r="U44" s="45">
        <v>5293</v>
      </c>
      <c r="V44" s="67">
        <v>80710.7</v>
      </c>
      <c r="W44" s="45" t="s">
        <v>354</v>
      </c>
      <c r="X44" s="41" t="s">
        <v>55</v>
      </c>
      <c r="Y44" s="36" t="s">
        <v>49</v>
      </c>
      <c r="Z44" s="64" t="s">
        <v>348</v>
      </c>
      <c r="AA44" s="42">
        <v>46254</v>
      </c>
      <c r="AB44" s="29">
        <f t="shared" ca="1" si="2"/>
        <v>175</v>
      </c>
      <c r="AC44" s="29" t="s">
        <v>349</v>
      </c>
      <c r="AD44" s="25">
        <v>85485</v>
      </c>
      <c r="AE44" s="25"/>
      <c r="AF44" s="55">
        <v>46262</v>
      </c>
      <c r="AG44" s="56">
        <f t="shared" ca="1" si="1"/>
        <v>183</v>
      </c>
    </row>
    <row r="45" spans="1:38">
      <c r="A45" s="28">
        <v>41</v>
      </c>
      <c r="B45" s="30" t="s">
        <v>120</v>
      </c>
      <c r="C45" s="30" t="s">
        <v>121</v>
      </c>
      <c r="D45" s="30" t="s">
        <v>122</v>
      </c>
      <c r="E45" s="30" t="s">
        <v>175</v>
      </c>
      <c r="F45" s="31" t="s">
        <v>124</v>
      </c>
      <c r="G45" s="32"/>
      <c r="H45" s="51"/>
      <c r="I45" s="34"/>
      <c r="J45" s="32">
        <v>11</v>
      </c>
      <c r="K45" s="32" t="s">
        <v>126</v>
      </c>
      <c r="L45" s="35">
        <v>2025</v>
      </c>
      <c r="M45" s="44">
        <v>45894</v>
      </c>
      <c r="N45" s="36">
        <v>54</v>
      </c>
      <c r="O45" s="36">
        <v>689</v>
      </c>
      <c r="P45" s="37" t="s">
        <v>133</v>
      </c>
      <c r="Q45" s="38" t="s">
        <v>47</v>
      </c>
      <c r="R45" s="29"/>
      <c r="S45" s="39">
        <v>2</v>
      </c>
      <c r="T45" s="40">
        <v>355</v>
      </c>
      <c r="U45" s="71">
        <v>812</v>
      </c>
      <c r="V45" s="72">
        <v>34562</v>
      </c>
      <c r="W45" s="71" t="s">
        <v>354</v>
      </c>
      <c r="X45" s="41" t="s">
        <v>55</v>
      </c>
      <c r="Y45" s="36" t="s">
        <v>49</v>
      </c>
      <c r="Z45" s="75" t="s">
        <v>176</v>
      </c>
      <c r="AA45" s="42">
        <v>46258</v>
      </c>
      <c r="AB45" s="29">
        <f t="shared" ca="1" si="2"/>
        <v>179</v>
      </c>
      <c r="AC45" s="29" t="s">
        <v>177</v>
      </c>
      <c r="AD45" s="25"/>
      <c r="AE45" s="25"/>
      <c r="AF45" s="55">
        <v>46260</v>
      </c>
      <c r="AG45" s="29">
        <f t="shared" ca="1" si="1"/>
        <v>181</v>
      </c>
    </row>
    <row r="46" spans="1:38">
      <c r="A46" s="28">
        <v>42</v>
      </c>
      <c r="B46" s="29" t="s">
        <v>81</v>
      </c>
      <c r="C46" s="30" t="s">
        <v>82</v>
      </c>
      <c r="D46" s="29" t="s">
        <v>83</v>
      </c>
      <c r="E46" s="30" t="s">
        <v>84</v>
      </c>
      <c r="F46" s="38"/>
      <c r="G46" s="35"/>
      <c r="H46" s="33"/>
      <c r="I46" s="34"/>
      <c r="J46" s="35"/>
      <c r="K46" s="35" t="s">
        <v>44</v>
      </c>
      <c r="L46" s="35">
        <v>2017</v>
      </c>
      <c r="M46" s="44">
        <v>43705</v>
      </c>
      <c r="N46" s="36"/>
      <c r="O46" s="36"/>
      <c r="P46" s="37"/>
      <c r="Q46" s="38" t="s">
        <v>85</v>
      </c>
      <c r="R46" s="29" t="s">
        <v>86</v>
      </c>
      <c r="S46" s="39"/>
      <c r="T46" s="40">
        <v>750</v>
      </c>
      <c r="U46" s="45" t="e">
        <v>#N/A</v>
      </c>
      <c r="V46" s="67">
        <v>0</v>
      </c>
      <c r="W46" s="45"/>
      <c r="X46" s="41" t="s">
        <v>87</v>
      </c>
      <c r="Y46" s="36" t="s">
        <v>49</v>
      </c>
      <c r="Z46" s="73" t="s">
        <v>88</v>
      </c>
      <c r="AA46" s="42">
        <v>46261</v>
      </c>
      <c r="AB46" s="29">
        <f t="shared" ca="1" si="2"/>
        <v>182</v>
      </c>
      <c r="AC46" s="29" t="s">
        <v>89</v>
      </c>
      <c r="AD46" s="25" t="s">
        <v>90</v>
      </c>
      <c r="AE46" s="25" t="s">
        <v>90</v>
      </c>
      <c r="AF46" s="79" t="s">
        <v>91</v>
      </c>
      <c r="AG46" s="29" t="s">
        <v>92</v>
      </c>
    </row>
    <row r="47" spans="1:38">
      <c r="A47" s="28">
        <v>43</v>
      </c>
      <c r="B47" s="29" t="s">
        <v>188</v>
      </c>
      <c r="C47" s="30" t="s">
        <v>189</v>
      </c>
      <c r="D47" s="31" t="s">
        <v>190</v>
      </c>
      <c r="E47" s="30" t="s">
        <v>191</v>
      </c>
      <c r="F47" s="31" t="s">
        <v>124</v>
      </c>
      <c r="G47" s="32"/>
      <c r="H47" s="34"/>
      <c r="I47" s="34"/>
      <c r="J47" s="32" t="s">
        <v>192</v>
      </c>
      <c r="K47" s="48" t="s">
        <v>44</v>
      </c>
      <c r="L47" s="35">
        <v>2016</v>
      </c>
      <c r="M47" s="35" t="s">
        <v>193</v>
      </c>
      <c r="N47" s="36">
        <v>2.6</v>
      </c>
      <c r="O47" s="36">
        <v>48</v>
      </c>
      <c r="P47" s="37" t="s">
        <v>194</v>
      </c>
      <c r="Q47" s="38" t="s">
        <v>47</v>
      </c>
      <c r="R47" s="29"/>
      <c r="S47" s="39">
        <v>2</v>
      </c>
      <c r="T47" s="40">
        <v>254</v>
      </c>
      <c r="U47" s="45">
        <v>2945</v>
      </c>
      <c r="V47" s="67">
        <v>2619</v>
      </c>
      <c r="W47" s="45" t="s">
        <v>354</v>
      </c>
      <c r="X47" s="41" t="s">
        <v>55</v>
      </c>
      <c r="Y47" s="36" t="s">
        <v>49</v>
      </c>
      <c r="Z47" s="75" t="s">
        <v>195</v>
      </c>
      <c r="AA47" s="42">
        <v>46271</v>
      </c>
      <c r="AB47" s="29">
        <f t="shared" ca="1" si="2"/>
        <v>192</v>
      </c>
      <c r="AC47" s="29" t="s">
        <v>196</v>
      </c>
      <c r="AD47" s="25">
        <v>4070</v>
      </c>
      <c r="AE47" s="25">
        <v>3309</v>
      </c>
      <c r="AF47" s="55">
        <v>46270</v>
      </c>
      <c r="AG47" s="29">
        <f t="shared" ref="AG47:AG69" ca="1" si="3">IF(AF47&gt;TODAY(),DATEDIF(TODAY(),AF47,"d"),"TERMIN UPŁYNĄŁ")</f>
        <v>191</v>
      </c>
    </row>
    <row r="48" spans="1:38">
      <c r="A48" s="28">
        <v>44</v>
      </c>
      <c r="B48" s="29" t="s">
        <v>188</v>
      </c>
      <c r="C48" s="30" t="s">
        <v>197</v>
      </c>
      <c r="D48" s="30" t="s">
        <v>198</v>
      </c>
      <c r="E48" s="30" t="s">
        <v>199</v>
      </c>
      <c r="F48" s="31" t="s">
        <v>124</v>
      </c>
      <c r="G48" s="32"/>
      <c r="H48" s="34"/>
      <c r="I48" s="34"/>
      <c r="J48" s="32" t="s">
        <v>200</v>
      </c>
      <c r="K48" s="32" t="s">
        <v>44</v>
      </c>
      <c r="L48" s="35">
        <v>2016</v>
      </c>
      <c r="M48" s="35" t="s">
        <v>193</v>
      </c>
      <c r="N48" s="36">
        <v>2.61</v>
      </c>
      <c r="O48" s="36">
        <v>49</v>
      </c>
      <c r="P48" s="37" t="s">
        <v>194</v>
      </c>
      <c r="Q48" s="38" t="s">
        <v>47</v>
      </c>
      <c r="R48" s="29"/>
      <c r="S48" s="39">
        <v>2</v>
      </c>
      <c r="T48" s="40">
        <v>251</v>
      </c>
      <c r="U48" s="45">
        <v>2094</v>
      </c>
      <c r="V48" s="67">
        <v>2576</v>
      </c>
      <c r="W48" s="45" t="s">
        <v>354</v>
      </c>
      <c r="X48" s="80" t="s">
        <v>55</v>
      </c>
      <c r="Y48" s="36" t="s">
        <v>49</v>
      </c>
      <c r="Z48" s="75" t="s">
        <v>201</v>
      </c>
      <c r="AA48" s="42">
        <v>46271</v>
      </c>
      <c r="AB48" s="29">
        <f t="shared" ca="1" si="2"/>
        <v>192</v>
      </c>
      <c r="AC48" s="29" t="s">
        <v>202</v>
      </c>
      <c r="AD48" s="25">
        <v>3540</v>
      </c>
      <c r="AE48" s="25">
        <v>2878</v>
      </c>
      <c r="AF48" s="55">
        <v>46266</v>
      </c>
      <c r="AG48" s="29">
        <f t="shared" ca="1" si="3"/>
        <v>187</v>
      </c>
    </row>
    <row r="49" spans="1:33">
      <c r="A49" s="28">
        <v>45</v>
      </c>
      <c r="B49" s="29" t="s">
        <v>37</v>
      </c>
      <c r="C49" s="29" t="s">
        <v>38</v>
      </c>
      <c r="D49" s="29" t="s">
        <v>39</v>
      </c>
      <c r="E49" s="30" t="s">
        <v>40</v>
      </c>
      <c r="F49" s="31" t="s">
        <v>41</v>
      </c>
      <c r="G49" s="32"/>
      <c r="H49" s="33" t="s">
        <v>42</v>
      </c>
      <c r="I49" s="34"/>
      <c r="J49" s="35" t="s">
        <v>43</v>
      </c>
      <c r="K49" s="35" t="s">
        <v>44</v>
      </c>
      <c r="L49" s="35">
        <v>2016</v>
      </c>
      <c r="M49" s="35" t="s">
        <v>45</v>
      </c>
      <c r="N49" s="36">
        <v>164</v>
      </c>
      <c r="O49" s="36">
        <v>6700</v>
      </c>
      <c r="P49" s="37" t="s">
        <v>46</v>
      </c>
      <c r="Q49" s="38" t="s">
        <v>47</v>
      </c>
      <c r="R49" s="29" t="s">
        <v>48</v>
      </c>
      <c r="S49" s="39">
        <v>3</v>
      </c>
      <c r="T49" s="40">
        <v>12000</v>
      </c>
      <c r="U49" s="71">
        <v>192077</v>
      </c>
      <c r="V49" s="72">
        <v>88800</v>
      </c>
      <c r="W49" s="71" t="s">
        <v>354</v>
      </c>
      <c r="X49" s="81" t="s">
        <v>55</v>
      </c>
      <c r="Y49" s="36" t="s">
        <v>49</v>
      </c>
      <c r="Z49" s="73" t="s">
        <v>50</v>
      </c>
      <c r="AA49" s="42">
        <v>46290</v>
      </c>
      <c r="AB49" s="29">
        <f t="shared" ca="1" si="2"/>
        <v>211</v>
      </c>
      <c r="AC49" s="29" t="s">
        <v>51</v>
      </c>
      <c r="AD49" s="25">
        <v>194548</v>
      </c>
      <c r="AE49" s="25">
        <v>158169</v>
      </c>
      <c r="AF49" s="55">
        <v>46276</v>
      </c>
      <c r="AG49" s="29">
        <f t="shared" ca="1" si="3"/>
        <v>197</v>
      </c>
    </row>
    <row r="50" spans="1:33">
      <c r="A50" s="28">
        <v>46</v>
      </c>
      <c r="B50" s="29" t="s">
        <v>37</v>
      </c>
      <c r="C50" s="29" t="s">
        <v>38</v>
      </c>
      <c r="D50" s="29" t="s">
        <v>39</v>
      </c>
      <c r="E50" s="30" t="s">
        <v>52</v>
      </c>
      <c r="F50" s="31" t="s">
        <v>41</v>
      </c>
      <c r="G50" s="32"/>
      <c r="H50" s="33" t="s">
        <v>53</v>
      </c>
      <c r="I50" s="34"/>
      <c r="J50" s="35" t="s">
        <v>54</v>
      </c>
      <c r="K50" s="35" t="s">
        <v>44</v>
      </c>
      <c r="L50" s="35">
        <v>2016</v>
      </c>
      <c r="M50" s="44">
        <v>42639</v>
      </c>
      <c r="N50" s="36">
        <v>164</v>
      </c>
      <c r="O50" s="36">
        <v>6700</v>
      </c>
      <c r="P50" s="37" t="s">
        <v>46</v>
      </c>
      <c r="Q50" s="38" t="s">
        <v>47</v>
      </c>
      <c r="R50" s="29" t="s">
        <v>48</v>
      </c>
      <c r="S50" s="39">
        <v>3</v>
      </c>
      <c r="T50" s="40">
        <v>12000</v>
      </c>
      <c r="U50" s="71">
        <v>188259</v>
      </c>
      <c r="V50" s="72">
        <v>88800</v>
      </c>
      <c r="W50" s="71" t="s">
        <v>354</v>
      </c>
      <c r="X50" s="80" t="s">
        <v>55</v>
      </c>
      <c r="Y50" s="36" t="s">
        <v>49</v>
      </c>
      <c r="Z50" s="73" t="s">
        <v>56</v>
      </c>
      <c r="AA50" s="42">
        <v>46290</v>
      </c>
      <c r="AB50" s="29">
        <f t="shared" ca="1" si="2"/>
        <v>211</v>
      </c>
      <c r="AC50" s="29" t="s">
        <v>57</v>
      </c>
      <c r="AD50" s="25">
        <v>194548</v>
      </c>
      <c r="AE50" s="25">
        <v>158169</v>
      </c>
      <c r="AF50" s="55">
        <v>46276</v>
      </c>
      <c r="AG50" s="29">
        <f t="shared" ca="1" si="3"/>
        <v>197</v>
      </c>
    </row>
    <row r="51" spans="1:33">
      <c r="A51" s="28">
        <v>47</v>
      </c>
      <c r="B51" s="29" t="s">
        <v>73</v>
      </c>
      <c r="C51" s="30" t="s">
        <v>74</v>
      </c>
      <c r="D51" s="29" t="s">
        <v>75</v>
      </c>
      <c r="E51" s="30" t="s">
        <v>76</v>
      </c>
      <c r="F51" s="38"/>
      <c r="G51" s="35"/>
      <c r="H51" s="33"/>
      <c r="I51" s="34"/>
      <c r="J51" s="35"/>
      <c r="K51" s="35" t="s">
        <v>44</v>
      </c>
      <c r="L51" s="35">
        <v>2016</v>
      </c>
      <c r="M51" s="35" t="s">
        <v>45</v>
      </c>
      <c r="N51" s="36"/>
      <c r="O51" s="36"/>
      <c r="P51" s="37" t="s">
        <v>67</v>
      </c>
      <c r="Q51" s="38" t="s">
        <v>47</v>
      </c>
      <c r="R51" s="29" t="s">
        <v>77</v>
      </c>
      <c r="S51" s="39"/>
      <c r="T51" s="40">
        <v>8000</v>
      </c>
      <c r="U51" s="40" t="e">
        <v>#N/A</v>
      </c>
      <c r="V51" s="68">
        <v>18785</v>
      </c>
      <c r="W51" s="71" t="s">
        <v>354</v>
      </c>
      <c r="X51" s="80" t="s">
        <v>78</v>
      </c>
      <c r="Y51" s="36" t="s">
        <v>49</v>
      </c>
      <c r="Z51" s="73" t="s">
        <v>79</v>
      </c>
      <c r="AA51" s="42">
        <v>46290</v>
      </c>
      <c r="AB51" s="29">
        <f t="shared" ca="1" si="2"/>
        <v>211</v>
      </c>
      <c r="AC51" s="29" t="s">
        <v>80</v>
      </c>
      <c r="AD51" s="25">
        <v>58400</v>
      </c>
      <c r="AE51" s="25">
        <f>AD51*0.77</f>
        <v>44968</v>
      </c>
      <c r="AF51" s="55">
        <v>46276</v>
      </c>
      <c r="AG51" s="29">
        <f t="shared" ca="1" si="3"/>
        <v>197</v>
      </c>
    </row>
    <row r="52" spans="1:33">
      <c r="A52" s="28">
        <v>48</v>
      </c>
      <c r="B52" s="29" t="s">
        <v>188</v>
      </c>
      <c r="C52" s="30" t="s">
        <v>189</v>
      </c>
      <c r="D52" s="30" t="s">
        <v>190</v>
      </c>
      <c r="E52" s="30" t="s">
        <v>208</v>
      </c>
      <c r="F52" s="38" t="s">
        <v>124</v>
      </c>
      <c r="G52" s="35"/>
      <c r="H52" s="33"/>
      <c r="I52" s="34"/>
      <c r="J52" s="35" t="s">
        <v>209</v>
      </c>
      <c r="K52" s="48" t="s">
        <v>126</v>
      </c>
      <c r="L52" s="35">
        <v>2017</v>
      </c>
      <c r="M52" s="44">
        <v>43097</v>
      </c>
      <c r="N52" s="36">
        <v>2.6</v>
      </c>
      <c r="O52" s="36">
        <v>48</v>
      </c>
      <c r="P52" s="37" t="s">
        <v>194</v>
      </c>
      <c r="Q52" s="38" t="s">
        <v>47</v>
      </c>
      <c r="R52" s="29"/>
      <c r="S52" s="39">
        <v>2</v>
      </c>
      <c r="T52" s="40">
        <v>254</v>
      </c>
      <c r="U52" s="45">
        <v>1004</v>
      </c>
      <c r="V52" s="67">
        <v>2788</v>
      </c>
      <c r="W52" s="45" t="s">
        <v>354</v>
      </c>
      <c r="X52" s="80" t="s">
        <v>55</v>
      </c>
      <c r="Y52" s="36" t="s">
        <v>49</v>
      </c>
      <c r="Z52" s="75" t="s">
        <v>210</v>
      </c>
      <c r="AA52" s="42">
        <v>46299</v>
      </c>
      <c r="AB52" s="29">
        <f t="shared" ca="1" si="2"/>
        <v>220</v>
      </c>
      <c r="AC52" s="29" t="s">
        <v>211</v>
      </c>
      <c r="AD52" s="25"/>
      <c r="AE52" s="25"/>
      <c r="AF52" s="55">
        <v>46296</v>
      </c>
      <c r="AG52" s="29">
        <f t="shared" ca="1" si="3"/>
        <v>217</v>
      </c>
    </row>
    <row r="53" spans="1:33">
      <c r="A53" s="28">
        <v>49</v>
      </c>
      <c r="B53" s="30" t="s">
        <v>120</v>
      </c>
      <c r="C53" s="30" t="s">
        <v>121</v>
      </c>
      <c r="D53" s="30" t="s">
        <v>122</v>
      </c>
      <c r="E53" s="30" t="s">
        <v>155</v>
      </c>
      <c r="F53" s="31" t="s">
        <v>124</v>
      </c>
      <c r="G53" s="32"/>
      <c r="H53" s="34" t="s">
        <v>141</v>
      </c>
      <c r="I53" s="34"/>
      <c r="J53" s="32" t="s">
        <v>156</v>
      </c>
      <c r="K53" s="32" t="s">
        <v>44</v>
      </c>
      <c r="L53" s="35">
        <v>2020</v>
      </c>
      <c r="M53" s="44">
        <v>44110</v>
      </c>
      <c r="N53" s="36">
        <v>55</v>
      </c>
      <c r="O53" s="36">
        <v>689</v>
      </c>
      <c r="P53" s="37" t="s">
        <v>133</v>
      </c>
      <c r="Q53" s="38" t="s">
        <v>47</v>
      </c>
      <c r="R53" s="29"/>
      <c r="S53" s="39">
        <v>2</v>
      </c>
      <c r="T53" s="40">
        <v>355</v>
      </c>
      <c r="U53" s="45">
        <v>1997</v>
      </c>
      <c r="V53" s="67">
        <v>23429</v>
      </c>
      <c r="W53" s="71" t="s">
        <v>354</v>
      </c>
      <c r="X53" s="80" t="s">
        <v>55</v>
      </c>
      <c r="Y53" s="36" t="s">
        <v>49</v>
      </c>
      <c r="Z53" s="75" t="s">
        <v>157</v>
      </c>
      <c r="AA53" s="42">
        <v>46300</v>
      </c>
      <c r="AB53" s="29">
        <f t="shared" ca="1" si="2"/>
        <v>221</v>
      </c>
      <c r="AC53" s="29" t="s">
        <v>158</v>
      </c>
      <c r="AD53" s="25"/>
      <c r="AE53" s="25"/>
      <c r="AF53" s="55">
        <v>46305</v>
      </c>
      <c r="AG53" s="29">
        <f t="shared" ca="1" si="3"/>
        <v>226</v>
      </c>
    </row>
    <row r="54" spans="1:33">
      <c r="A54" s="28">
        <v>50</v>
      </c>
      <c r="B54" s="29" t="s">
        <v>120</v>
      </c>
      <c r="C54" s="29" t="s">
        <v>121</v>
      </c>
      <c r="D54" s="29" t="s">
        <v>145</v>
      </c>
      <c r="E54" s="30" t="s">
        <v>146</v>
      </c>
      <c r="F54" s="31" t="s">
        <v>124</v>
      </c>
      <c r="G54" s="32"/>
      <c r="H54" s="51"/>
      <c r="I54" s="34"/>
      <c r="J54" s="32" t="s">
        <v>147</v>
      </c>
      <c r="K54" s="32" t="s">
        <v>44</v>
      </c>
      <c r="L54" s="35">
        <v>2019</v>
      </c>
      <c r="M54" s="44">
        <v>43756</v>
      </c>
      <c r="N54" s="36">
        <v>11</v>
      </c>
      <c r="O54" s="36">
        <v>124.66</v>
      </c>
      <c r="P54" s="37" t="s">
        <v>148</v>
      </c>
      <c r="Q54" s="38" t="s">
        <v>47</v>
      </c>
      <c r="R54" s="29"/>
      <c r="S54" s="39">
        <v>2</v>
      </c>
      <c r="T54" s="40">
        <v>318</v>
      </c>
      <c r="U54" s="45">
        <v>2694</v>
      </c>
      <c r="V54" s="67">
        <v>13901</v>
      </c>
      <c r="W54" s="45" t="s">
        <v>354</v>
      </c>
      <c r="X54" s="80" t="s">
        <v>55</v>
      </c>
      <c r="Y54" s="36" t="s">
        <v>49</v>
      </c>
      <c r="Z54" s="75" t="s">
        <v>149</v>
      </c>
      <c r="AA54" s="42">
        <v>46313</v>
      </c>
      <c r="AB54" s="29">
        <f t="shared" ca="1" si="2"/>
        <v>234</v>
      </c>
      <c r="AC54" s="29" t="s">
        <v>150</v>
      </c>
      <c r="AD54" s="25"/>
      <c r="AE54" s="25"/>
      <c r="AF54" s="55">
        <v>46332</v>
      </c>
      <c r="AG54" s="29">
        <f t="shared" ca="1" si="3"/>
        <v>253</v>
      </c>
    </row>
    <row r="55" spans="1:33">
      <c r="A55" s="28">
        <v>51</v>
      </c>
      <c r="B55" s="30" t="s">
        <v>120</v>
      </c>
      <c r="C55" s="30" t="s">
        <v>121</v>
      </c>
      <c r="D55" s="30" t="s">
        <v>159</v>
      </c>
      <c r="E55" s="30" t="s">
        <v>160</v>
      </c>
      <c r="F55" s="31" t="s">
        <v>124</v>
      </c>
      <c r="G55" s="32"/>
      <c r="H55" s="51"/>
      <c r="I55" s="34"/>
      <c r="J55" s="32" t="s">
        <v>161</v>
      </c>
      <c r="K55" s="32" t="s">
        <v>44</v>
      </c>
      <c r="L55" s="35">
        <v>2023</v>
      </c>
      <c r="M55" s="44">
        <v>45219</v>
      </c>
      <c r="N55" s="36">
        <v>11</v>
      </c>
      <c r="O55" s="36">
        <v>124.45</v>
      </c>
      <c r="P55" s="37" t="s">
        <v>148</v>
      </c>
      <c r="Q55" s="38" t="s">
        <v>47</v>
      </c>
      <c r="R55" s="29"/>
      <c r="S55" s="39">
        <v>2</v>
      </c>
      <c r="T55" s="40">
        <v>320</v>
      </c>
      <c r="U55" s="71">
        <v>1979</v>
      </c>
      <c r="V55" s="72">
        <v>20128</v>
      </c>
      <c r="W55" s="71" t="s">
        <v>354</v>
      </c>
      <c r="X55" s="80" t="s">
        <v>55</v>
      </c>
      <c r="Y55" s="36" t="s">
        <v>49</v>
      </c>
      <c r="Z55" s="75" t="s">
        <v>162</v>
      </c>
      <c r="AA55" s="42">
        <v>46314</v>
      </c>
      <c r="AB55" s="29">
        <f t="shared" ca="1" si="2"/>
        <v>235</v>
      </c>
      <c r="AC55" s="29" t="s">
        <v>163</v>
      </c>
      <c r="AD55" s="25"/>
      <c r="AE55" s="25"/>
      <c r="AF55" s="55">
        <v>46315</v>
      </c>
      <c r="AG55" s="29">
        <f t="shared" ca="1" si="3"/>
        <v>236</v>
      </c>
    </row>
    <row r="56" spans="1:33" ht="36">
      <c r="A56" s="28">
        <v>52</v>
      </c>
      <c r="B56" s="29" t="s">
        <v>37</v>
      </c>
      <c r="C56" s="29" t="s">
        <v>64</v>
      </c>
      <c r="D56" s="29" t="s">
        <v>65</v>
      </c>
      <c r="E56" s="30" t="s">
        <v>66</v>
      </c>
      <c r="F56" s="31" t="s">
        <v>41</v>
      </c>
      <c r="G56" s="32" t="s">
        <v>53</v>
      </c>
      <c r="H56" s="33" t="s">
        <v>53</v>
      </c>
      <c r="I56" s="34"/>
      <c r="J56" s="35"/>
      <c r="K56" s="35" t="s">
        <v>44</v>
      </c>
      <c r="L56" s="35">
        <v>2025</v>
      </c>
      <c r="M56" s="44">
        <v>45966</v>
      </c>
      <c r="N56" s="36">
        <v>294</v>
      </c>
      <c r="O56" s="36">
        <v>9037</v>
      </c>
      <c r="P56" s="37" t="s">
        <v>67</v>
      </c>
      <c r="Q56" s="38" t="s">
        <v>47</v>
      </c>
      <c r="R56" s="29" t="s">
        <v>68</v>
      </c>
      <c r="S56" s="39">
        <v>3</v>
      </c>
      <c r="T56" s="40">
        <v>18600</v>
      </c>
      <c r="U56" s="45">
        <v>1335</v>
      </c>
      <c r="V56" s="67">
        <v>495885</v>
      </c>
      <c r="W56" s="71" t="s">
        <v>354</v>
      </c>
      <c r="X56" s="80" t="s">
        <v>69</v>
      </c>
      <c r="Y56" s="46" t="s">
        <v>70</v>
      </c>
      <c r="Z56" s="74" t="s">
        <v>71</v>
      </c>
      <c r="AA56" s="42">
        <v>46330</v>
      </c>
      <c r="AB56" s="29">
        <f t="shared" ca="1" si="2"/>
        <v>251</v>
      </c>
      <c r="AC56" s="27" t="s">
        <v>72</v>
      </c>
      <c r="AD56" s="25"/>
      <c r="AE56" s="25"/>
      <c r="AF56" s="55">
        <v>46338</v>
      </c>
      <c r="AG56" s="29">
        <f t="shared" ca="1" si="3"/>
        <v>259</v>
      </c>
    </row>
    <row r="57" spans="1:33">
      <c r="A57" s="28">
        <v>53</v>
      </c>
      <c r="B57" s="29" t="s">
        <v>242</v>
      </c>
      <c r="C57" s="29" t="s">
        <v>243</v>
      </c>
      <c r="D57" s="29" t="s">
        <v>244</v>
      </c>
      <c r="E57" s="30" t="s">
        <v>245</v>
      </c>
      <c r="F57" s="31" t="s">
        <v>41</v>
      </c>
      <c r="G57" s="32"/>
      <c r="H57" s="33" t="s">
        <v>246</v>
      </c>
      <c r="I57" s="34"/>
      <c r="J57" s="35"/>
      <c r="K57" s="35" t="s">
        <v>44</v>
      </c>
      <c r="L57" s="35">
        <v>2010</v>
      </c>
      <c r="M57" s="35" t="s">
        <v>247</v>
      </c>
      <c r="N57" s="35">
        <v>215.4</v>
      </c>
      <c r="O57" s="36">
        <v>6692</v>
      </c>
      <c r="P57" s="29" t="s">
        <v>248</v>
      </c>
      <c r="Q57" s="38" t="s">
        <v>47</v>
      </c>
      <c r="R57" s="29" t="s">
        <v>249</v>
      </c>
      <c r="S57" s="29">
        <v>45</v>
      </c>
      <c r="T57" s="40">
        <v>15000</v>
      </c>
      <c r="U57" s="45">
        <v>128341</v>
      </c>
      <c r="V57" s="67">
        <v>55325</v>
      </c>
      <c r="W57" s="45" t="s">
        <v>354</v>
      </c>
      <c r="X57" s="80" t="s">
        <v>55</v>
      </c>
      <c r="Y57" s="36" t="s">
        <v>49</v>
      </c>
      <c r="Z57" s="75" t="s">
        <v>250</v>
      </c>
      <c r="AA57" s="42">
        <v>46330</v>
      </c>
      <c r="AB57" s="29">
        <f t="shared" ca="1" si="2"/>
        <v>251</v>
      </c>
      <c r="AC57" s="29" t="s">
        <v>251</v>
      </c>
      <c r="AD57" s="25">
        <v>198962</v>
      </c>
      <c r="AE57" s="25">
        <v>161758</v>
      </c>
      <c r="AF57" s="55">
        <v>46121</v>
      </c>
      <c r="AG57" s="29">
        <f t="shared" ca="1" si="3"/>
        <v>42</v>
      </c>
    </row>
    <row r="58" spans="1:33">
      <c r="A58" s="28">
        <v>54</v>
      </c>
      <c r="B58" s="29" t="s">
        <v>99</v>
      </c>
      <c r="C58" s="30" t="s">
        <v>100</v>
      </c>
      <c r="D58" s="29" t="s">
        <v>101</v>
      </c>
      <c r="E58" s="30" t="s">
        <v>102</v>
      </c>
      <c r="F58" s="38"/>
      <c r="G58" s="35"/>
      <c r="H58" s="33"/>
      <c r="I58" s="47"/>
      <c r="J58" s="35"/>
      <c r="K58" s="35" t="s">
        <v>44</v>
      </c>
      <c r="L58" s="35">
        <v>2025</v>
      </c>
      <c r="M58" s="44">
        <v>45966</v>
      </c>
      <c r="N58" s="36"/>
      <c r="O58" s="36"/>
      <c r="P58" s="37" t="s">
        <v>67</v>
      </c>
      <c r="Q58" s="38" t="s">
        <v>47</v>
      </c>
      <c r="R58" s="29" t="s">
        <v>103</v>
      </c>
      <c r="S58" s="39"/>
      <c r="T58" s="40">
        <v>42000</v>
      </c>
      <c r="U58" s="45" t="e">
        <v>#N/A</v>
      </c>
      <c r="V58" s="67">
        <v>156500</v>
      </c>
      <c r="W58" s="71" t="s">
        <v>354</v>
      </c>
      <c r="X58" s="80" t="s">
        <v>362</v>
      </c>
      <c r="Y58" s="36" t="s">
        <v>49</v>
      </c>
      <c r="Z58" s="73"/>
      <c r="AA58" s="42">
        <v>46331</v>
      </c>
      <c r="AB58" s="29">
        <f t="shared" ca="1" si="2"/>
        <v>252</v>
      </c>
      <c r="AC58" s="29" t="s">
        <v>104</v>
      </c>
      <c r="AD58" s="25"/>
      <c r="AE58" s="25"/>
      <c r="AF58" s="55">
        <v>46338</v>
      </c>
      <c r="AG58" s="29">
        <f t="shared" ca="1" si="3"/>
        <v>259</v>
      </c>
    </row>
    <row r="59" spans="1:33">
      <c r="A59" s="28">
        <v>55</v>
      </c>
      <c r="B59" s="29" t="s">
        <v>120</v>
      </c>
      <c r="C59" s="29" t="s">
        <v>121</v>
      </c>
      <c r="D59" s="29" t="s">
        <v>145</v>
      </c>
      <c r="E59" s="30" t="s">
        <v>151</v>
      </c>
      <c r="F59" s="31" t="s">
        <v>124</v>
      </c>
      <c r="G59" s="32"/>
      <c r="H59" s="34"/>
      <c r="I59" s="34"/>
      <c r="J59" s="32" t="s">
        <v>152</v>
      </c>
      <c r="K59" s="48" t="s">
        <v>126</v>
      </c>
      <c r="L59" s="35">
        <v>2019</v>
      </c>
      <c r="M59" s="44">
        <v>43776</v>
      </c>
      <c r="N59" s="36">
        <v>11</v>
      </c>
      <c r="O59" s="36">
        <v>124.66</v>
      </c>
      <c r="P59" s="37" t="s">
        <v>148</v>
      </c>
      <c r="Q59" s="38" t="s">
        <v>47</v>
      </c>
      <c r="R59" s="29"/>
      <c r="S59" s="39">
        <v>2</v>
      </c>
      <c r="T59" s="40">
        <v>318</v>
      </c>
      <c r="U59" s="45">
        <v>2539</v>
      </c>
      <c r="V59" s="67">
        <v>13910</v>
      </c>
      <c r="W59" s="45" t="s">
        <v>354</v>
      </c>
      <c r="X59" s="80" t="s">
        <v>55</v>
      </c>
      <c r="Y59" s="36" t="s">
        <v>49</v>
      </c>
      <c r="Z59" s="75" t="s">
        <v>153</v>
      </c>
      <c r="AA59" s="42">
        <v>46332</v>
      </c>
      <c r="AB59" s="29">
        <f t="shared" ca="1" si="2"/>
        <v>253</v>
      </c>
      <c r="AC59" s="29" t="s">
        <v>154</v>
      </c>
      <c r="AD59" s="25"/>
      <c r="AE59" s="25"/>
      <c r="AF59" s="55">
        <v>46332</v>
      </c>
      <c r="AG59" s="29">
        <f t="shared" ca="1" si="3"/>
        <v>253</v>
      </c>
    </row>
    <row r="60" spans="1:33">
      <c r="A60" s="28">
        <v>56</v>
      </c>
      <c r="B60" s="29" t="s">
        <v>105</v>
      </c>
      <c r="C60" s="30" t="s">
        <v>106</v>
      </c>
      <c r="D60" s="38">
        <v>3320</v>
      </c>
      <c r="E60" s="30" t="s">
        <v>107</v>
      </c>
      <c r="F60" s="38" t="s">
        <v>41</v>
      </c>
      <c r="G60" s="35"/>
      <c r="H60" s="34" t="s">
        <v>53</v>
      </c>
      <c r="I60" s="34"/>
      <c r="J60" s="35"/>
      <c r="K60" s="35" t="s">
        <v>44</v>
      </c>
      <c r="L60" s="35">
        <v>2002</v>
      </c>
      <c r="M60" s="35" t="s">
        <v>108</v>
      </c>
      <c r="N60" s="36">
        <v>31.1</v>
      </c>
      <c r="O60" s="36">
        <v>2695.5</v>
      </c>
      <c r="P60" s="37" t="s">
        <v>109</v>
      </c>
      <c r="Q60" s="38" t="s">
        <v>47</v>
      </c>
      <c r="R60" s="29"/>
      <c r="S60" s="39">
        <v>2</v>
      </c>
      <c r="T60" s="40"/>
      <c r="U60" s="40" t="s">
        <v>110</v>
      </c>
      <c r="V60" s="68">
        <v>0</v>
      </c>
      <c r="W60" s="40"/>
      <c r="X60" s="80" t="s">
        <v>363</v>
      </c>
      <c r="Y60" s="36" t="s">
        <v>49</v>
      </c>
      <c r="Z60" s="73" t="s">
        <v>111</v>
      </c>
      <c r="AA60" s="42">
        <v>46360</v>
      </c>
      <c r="AB60" s="29">
        <f t="shared" ca="1" si="2"/>
        <v>281</v>
      </c>
      <c r="AC60" s="29" t="s">
        <v>112</v>
      </c>
      <c r="AD60" s="25" t="s">
        <v>90</v>
      </c>
      <c r="AE60" s="25" t="s">
        <v>90</v>
      </c>
      <c r="AF60" s="55">
        <v>46304</v>
      </c>
      <c r="AG60" s="29">
        <f t="shared" ca="1" si="3"/>
        <v>225</v>
      </c>
    </row>
    <row r="61" spans="1:33">
      <c r="A61" s="28">
        <v>57</v>
      </c>
      <c r="B61" s="29" t="s">
        <v>113</v>
      </c>
      <c r="C61" s="30" t="s">
        <v>114</v>
      </c>
      <c r="D61" s="29" t="s">
        <v>115</v>
      </c>
      <c r="E61" s="30" t="s">
        <v>116</v>
      </c>
      <c r="F61" s="38"/>
      <c r="G61" s="35"/>
      <c r="H61" s="33"/>
      <c r="I61" s="34"/>
      <c r="J61" s="35"/>
      <c r="K61" s="35" t="s">
        <v>44</v>
      </c>
      <c r="L61" s="35">
        <v>2002</v>
      </c>
      <c r="M61" s="35" t="s">
        <v>117</v>
      </c>
      <c r="N61" s="36"/>
      <c r="O61" s="36"/>
      <c r="P61" s="37" t="s">
        <v>109</v>
      </c>
      <c r="Q61" s="38" t="s">
        <v>47</v>
      </c>
      <c r="R61" s="29" t="s">
        <v>118</v>
      </c>
      <c r="S61" s="39"/>
      <c r="T61" s="40">
        <v>6200</v>
      </c>
      <c r="U61" s="40" t="e">
        <v>#N/A</v>
      </c>
      <c r="V61" s="68">
        <v>0</v>
      </c>
      <c r="W61" s="40"/>
      <c r="X61" s="80" t="s">
        <v>87</v>
      </c>
      <c r="Y61" s="36" t="s">
        <v>49</v>
      </c>
      <c r="Z61" s="73" t="s">
        <v>119</v>
      </c>
      <c r="AA61" s="42">
        <v>46366</v>
      </c>
      <c r="AB61" s="29">
        <f t="shared" ca="1" si="2"/>
        <v>287</v>
      </c>
      <c r="AC61" s="29">
        <v>152</v>
      </c>
      <c r="AD61" s="25" t="s">
        <v>90</v>
      </c>
      <c r="AE61" s="25" t="s">
        <v>90</v>
      </c>
      <c r="AF61" s="55">
        <v>46304</v>
      </c>
      <c r="AG61" s="29">
        <f t="shared" ca="1" si="3"/>
        <v>225</v>
      </c>
    </row>
    <row r="62" spans="1:33" ht="36">
      <c r="A62" s="28">
        <v>58</v>
      </c>
      <c r="B62" s="29" t="s">
        <v>37</v>
      </c>
      <c r="C62" s="29" t="s">
        <v>38</v>
      </c>
      <c r="D62" s="29" t="s">
        <v>58</v>
      </c>
      <c r="E62" s="30" t="s">
        <v>59</v>
      </c>
      <c r="F62" s="31" t="s">
        <v>41</v>
      </c>
      <c r="G62" s="32" t="s">
        <v>53</v>
      </c>
      <c r="H62" s="33" t="s">
        <v>53</v>
      </c>
      <c r="I62" s="34"/>
      <c r="J62" s="35"/>
      <c r="K62" s="35" t="s">
        <v>44</v>
      </c>
      <c r="L62" s="35">
        <v>2008</v>
      </c>
      <c r="M62" s="35" t="s">
        <v>60</v>
      </c>
      <c r="N62" s="36">
        <v>164</v>
      </c>
      <c r="O62" s="36">
        <v>6692</v>
      </c>
      <c r="P62" s="37" t="s">
        <v>46</v>
      </c>
      <c r="Q62" s="38" t="s">
        <v>47</v>
      </c>
      <c r="R62" s="29" t="s">
        <v>61</v>
      </c>
      <c r="S62" s="39">
        <v>3</v>
      </c>
      <c r="T62" s="40">
        <v>13000</v>
      </c>
      <c r="U62" s="45">
        <v>184718</v>
      </c>
      <c r="V62" s="67">
        <v>29397</v>
      </c>
      <c r="W62" s="71" t="s">
        <v>354</v>
      </c>
      <c r="X62" s="80" t="s">
        <v>359</v>
      </c>
      <c r="Y62" s="36" t="s">
        <v>49</v>
      </c>
      <c r="Z62" s="73" t="s">
        <v>62</v>
      </c>
      <c r="AA62" s="42">
        <v>46371</v>
      </c>
      <c r="AB62" s="29">
        <f t="shared" ca="1" si="2"/>
        <v>292</v>
      </c>
      <c r="AC62" s="27" t="s">
        <v>63</v>
      </c>
      <c r="AD62" s="25">
        <v>51372</v>
      </c>
      <c r="AE62" s="25">
        <v>41766</v>
      </c>
      <c r="AF62" s="55">
        <v>46316</v>
      </c>
      <c r="AG62" s="29">
        <f t="shared" ca="1" si="3"/>
        <v>237</v>
      </c>
    </row>
    <row r="63" spans="1:33" ht="18.75">
      <c r="A63" s="28">
        <v>59</v>
      </c>
      <c r="B63" s="29" t="s">
        <v>212</v>
      </c>
      <c r="C63" s="29" t="s">
        <v>213</v>
      </c>
      <c r="D63" s="29" t="s">
        <v>214</v>
      </c>
      <c r="E63" s="30" t="s">
        <v>215</v>
      </c>
      <c r="F63" s="38" t="s">
        <v>124</v>
      </c>
      <c r="G63" s="35"/>
      <c r="H63" s="33" t="s">
        <v>53</v>
      </c>
      <c r="I63" s="47" t="s">
        <v>216</v>
      </c>
      <c r="J63" s="35"/>
      <c r="K63" s="35" t="s">
        <v>44</v>
      </c>
      <c r="L63" s="35">
        <v>2022</v>
      </c>
      <c r="M63" s="44">
        <v>44911</v>
      </c>
      <c r="N63" s="36"/>
      <c r="O63" s="36">
        <v>1798</v>
      </c>
      <c r="P63" s="37"/>
      <c r="Q63" s="38" t="s">
        <v>217</v>
      </c>
      <c r="R63" s="29" t="s">
        <v>218</v>
      </c>
      <c r="S63" s="39">
        <v>5</v>
      </c>
      <c r="T63" s="40">
        <v>1835</v>
      </c>
      <c r="U63" s="45">
        <v>308303</v>
      </c>
      <c r="V63" s="67">
        <v>89138</v>
      </c>
      <c r="W63" s="45" t="s">
        <v>354</v>
      </c>
      <c r="X63" s="80" t="s">
        <v>358</v>
      </c>
      <c r="Y63" s="36" t="s">
        <v>49</v>
      </c>
      <c r="Z63" s="75" t="s">
        <v>219</v>
      </c>
      <c r="AA63" s="42">
        <v>46371</v>
      </c>
      <c r="AB63" s="29">
        <f t="shared" ca="1" si="2"/>
        <v>292</v>
      </c>
      <c r="AC63" s="29" t="s">
        <v>220</v>
      </c>
      <c r="AD63" s="25"/>
      <c r="AE63" s="25"/>
      <c r="AF63" s="55">
        <v>46736</v>
      </c>
      <c r="AG63" s="29">
        <f t="shared" ca="1" si="3"/>
        <v>657</v>
      </c>
    </row>
    <row r="64" spans="1:33" ht="11.25" customHeight="1">
      <c r="A64" s="28">
        <v>60</v>
      </c>
      <c r="B64" s="29" t="s">
        <v>212</v>
      </c>
      <c r="C64" s="29" t="s">
        <v>236</v>
      </c>
      <c r="D64" s="29" t="s">
        <v>237</v>
      </c>
      <c r="E64" s="30" t="s">
        <v>238</v>
      </c>
      <c r="F64" s="31" t="s">
        <v>41</v>
      </c>
      <c r="G64" s="32" t="s">
        <v>53</v>
      </c>
      <c r="H64" s="34" t="s">
        <v>53</v>
      </c>
      <c r="I64" s="47" t="s">
        <v>231</v>
      </c>
      <c r="J64" s="35"/>
      <c r="K64" s="35" t="s">
        <v>44</v>
      </c>
      <c r="L64" s="35">
        <v>2018</v>
      </c>
      <c r="M64" s="44">
        <v>43475</v>
      </c>
      <c r="N64" s="36">
        <v>75</v>
      </c>
      <c r="O64" s="36">
        <v>1499</v>
      </c>
      <c r="P64" s="37" t="s">
        <v>95</v>
      </c>
      <c r="Q64" s="38" t="s">
        <v>47</v>
      </c>
      <c r="R64" s="29" t="s">
        <v>239</v>
      </c>
      <c r="S64" s="39">
        <v>9</v>
      </c>
      <c r="T64" s="40">
        <v>2745</v>
      </c>
      <c r="U64" s="45">
        <v>66580</v>
      </c>
      <c r="V64" s="67">
        <v>60849</v>
      </c>
      <c r="W64" s="45" t="s">
        <v>354</v>
      </c>
      <c r="X64" s="80" t="s">
        <v>55</v>
      </c>
      <c r="Y64" s="36" t="s">
        <v>49</v>
      </c>
      <c r="Z64" s="75" t="s">
        <v>240</v>
      </c>
      <c r="AA64" s="42">
        <v>46396</v>
      </c>
      <c r="AB64" s="29">
        <f t="shared" ca="1" si="2"/>
        <v>317</v>
      </c>
      <c r="AC64" s="29" t="s">
        <v>241</v>
      </c>
      <c r="AD64" s="25">
        <v>95990</v>
      </c>
      <c r="AE64" s="25">
        <v>78040.649999999994</v>
      </c>
      <c r="AF64" s="55">
        <v>46409</v>
      </c>
      <c r="AG64" s="29">
        <f t="shared" ca="1" si="3"/>
        <v>330</v>
      </c>
    </row>
    <row r="65" spans="1:33">
      <c r="A65" s="28">
        <v>61</v>
      </c>
      <c r="B65" s="29" t="s">
        <v>212</v>
      </c>
      <c r="C65" s="29" t="s">
        <v>213</v>
      </c>
      <c r="D65" s="29" t="s">
        <v>221</v>
      </c>
      <c r="E65" s="30" t="s">
        <v>222</v>
      </c>
      <c r="F65" s="38" t="s">
        <v>124</v>
      </c>
      <c r="G65" s="52" t="s">
        <v>53</v>
      </c>
      <c r="H65" s="33" t="s">
        <v>53</v>
      </c>
      <c r="I65" s="51" t="s">
        <v>53</v>
      </c>
      <c r="J65" s="35"/>
      <c r="K65" s="35" t="s">
        <v>44</v>
      </c>
      <c r="L65" s="35">
        <v>2023</v>
      </c>
      <c r="M65" s="44">
        <v>45331</v>
      </c>
      <c r="N65" s="36" t="s">
        <v>223</v>
      </c>
      <c r="O65" s="36">
        <v>2487</v>
      </c>
      <c r="P65" s="37"/>
      <c r="Q65" s="38" t="s">
        <v>224</v>
      </c>
      <c r="R65" s="29">
        <v>486</v>
      </c>
      <c r="S65" s="39">
        <v>5</v>
      </c>
      <c r="T65" s="40">
        <v>2100</v>
      </c>
      <c r="U65" s="45">
        <v>102450</v>
      </c>
      <c r="V65" s="67">
        <v>119707</v>
      </c>
      <c r="W65" s="45" t="s">
        <v>354</v>
      </c>
      <c r="X65" s="80" t="s">
        <v>225</v>
      </c>
      <c r="Y65" s="36" t="s">
        <v>49</v>
      </c>
      <c r="Z65" s="75" t="s">
        <v>226</v>
      </c>
      <c r="AA65" s="42">
        <v>46426</v>
      </c>
      <c r="AB65" s="29">
        <f t="shared" ca="1" si="2"/>
        <v>347</v>
      </c>
      <c r="AC65" s="29" t="s">
        <v>227</v>
      </c>
      <c r="AD65" s="25"/>
      <c r="AE65" s="25"/>
      <c r="AF65" s="55">
        <v>46426</v>
      </c>
      <c r="AG65" s="29">
        <f t="shared" ca="1" si="3"/>
        <v>347</v>
      </c>
    </row>
    <row r="66" spans="1:33" ht="11.25" customHeight="1">
      <c r="A66" s="28">
        <v>62</v>
      </c>
      <c r="B66" s="29" t="s">
        <v>93</v>
      </c>
      <c r="C66" s="30" t="s">
        <v>82</v>
      </c>
      <c r="D66" s="29" t="s">
        <v>355</v>
      </c>
      <c r="E66" s="30" t="s">
        <v>94</v>
      </c>
      <c r="F66" s="38"/>
      <c r="G66" s="35"/>
      <c r="H66" s="33"/>
      <c r="I66" s="47"/>
      <c r="J66" s="35"/>
      <c r="K66" s="35" t="s">
        <v>44</v>
      </c>
      <c r="L66" s="35">
        <v>2024</v>
      </c>
      <c r="M66" s="44">
        <v>45715</v>
      </c>
      <c r="N66" s="36"/>
      <c r="O66" s="36"/>
      <c r="P66" s="37" t="s">
        <v>95</v>
      </c>
      <c r="Q66" s="38" t="s">
        <v>47</v>
      </c>
      <c r="R66" s="29" t="s">
        <v>96</v>
      </c>
      <c r="S66" s="39"/>
      <c r="T66" s="40">
        <v>1300</v>
      </c>
      <c r="U66" s="45" t="e">
        <v>#N/A</v>
      </c>
      <c r="V66" s="67">
        <v>9027</v>
      </c>
      <c r="W66" s="71" t="s">
        <v>354</v>
      </c>
      <c r="X66" s="104" t="s">
        <v>78</v>
      </c>
      <c r="Y66" s="36" t="s">
        <v>49</v>
      </c>
      <c r="Z66" s="73" t="s">
        <v>97</v>
      </c>
      <c r="AA66" s="42">
        <v>46444</v>
      </c>
      <c r="AB66" s="29">
        <f t="shared" ca="1" si="2"/>
        <v>365</v>
      </c>
      <c r="AC66" s="29" t="s">
        <v>98</v>
      </c>
      <c r="AD66" s="25"/>
      <c r="AE66" s="25"/>
      <c r="AF66" s="55">
        <v>46079</v>
      </c>
      <c r="AG66" s="29" t="str">
        <f t="shared" ca="1" si="3"/>
        <v>TERMIN UPŁYNĄŁ</v>
      </c>
    </row>
    <row r="67" spans="1:33" ht="27.75">
      <c r="A67" s="28">
        <v>63</v>
      </c>
      <c r="B67" s="29" t="s">
        <v>212</v>
      </c>
      <c r="C67" s="29" t="s">
        <v>228</v>
      </c>
      <c r="D67" s="29" t="s">
        <v>229</v>
      </c>
      <c r="E67" s="30" t="s">
        <v>230</v>
      </c>
      <c r="F67" s="31" t="s">
        <v>41</v>
      </c>
      <c r="G67" s="32" t="s">
        <v>53</v>
      </c>
      <c r="H67" s="34" t="s">
        <v>53</v>
      </c>
      <c r="I67" s="47" t="s">
        <v>231</v>
      </c>
      <c r="J67" s="35"/>
      <c r="K67" s="35" t="s">
        <v>44</v>
      </c>
      <c r="L67" s="35">
        <v>2010</v>
      </c>
      <c r="M67" s="35" t="s">
        <v>232</v>
      </c>
      <c r="N67" s="35">
        <v>88</v>
      </c>
      <c r="O67" s="36">
        <v>1997</v>
      </c>
      <c r="P67" s="29" t="s">
        <v>95</v>
      </c>
      <c r="Q67" s="38" t="s">
        <v>47</v>
      </c>
      <c r="R67" s="29" t="s">
        <v>233</v>
      </c>
      <c r="S67" s="29">
        <v>9</v>
      </c>
      <c r="T67" s="40">
        <v>2759</v>
      </c>
      <c r="U67" s="45">
        <v>159639</v>
      </c>
      <c r="V67" s="67">
        <v>18863</v>
      </c>
      <c r="W67" s="45" t="s">
        <v>354</v>
      </c>
      <c r="X67" s="80" t="s">
        <v>357</v>
      </c>
      <c r="Y67" s="36" t="s">
        <v>49</v>
      </c>
      <c r="Z67" s="75" t="s">
        <v>234</v>
      </c>
      <c r="AA67" s="42">
        <v>46454</v>
      </c>
      <c r="AB67" s="29">
        <f t="shared" ca="1" si="2"/>
        <v>375</v>
      </c>
      <c r="AC67" s="29" t="s">
        <v>235</v>
      </c>
      <c r="AD67" s="25">
        <v>36000</v>
      </c>
      <c r="AE67" s="25">
        <v>29268</v>
      </c>
      <c r="AF67" s="55">
        <v>46071</v>
      </c>
      <c r="AG67" s="29" t="str">
        <f t="shared" ca="1" si="3"/>
        <v>TERMIN UPŁYNĄŁ</v>
      </c>
    </row>
    <row r="68" spans="1:33">
      <c r="A68" s="28">
        <v>64</v>
      </c>
      <c r="B68" s="30" t="s">
        <v>120</v>
      </c>
      <c r="C68" s="30" t="s">
        <v>121</v>
      </c>
      <c r="D68" s="30" t="s">
        <v>122</v>
      </c>
      <c r="E68" s="30" t="s">
        <v>164</v>
      </c>
      <c r="F68" s="31" t="s">
        <v>124</v>
      </c>
      <c r="G68" s="32"/>
      <c r="H68" s="51"/>
      <c r="I68" s="34"/>
      <c r="J68" s="32" t="s">
        <v>165</v>
      </c>
      <c r="K68" s="32" t="s">
        <v>44</v>
      </c>
      <c r="L68" s="35">
        <v>2024</v>
      </c>
      <c r="M68" s="44">
        <v>45741</v>
      </c>
      <c r="N68" s="36">
        <v>54</v>
      </c>
      <c r="O68" s="36">
        <v>689</v>
      </c>
      <c r="P68" s="37" t="s">
        <v>133</v>
      </c>
      <c r="Q68" s="38" t="s">
        <v>47</v>
      </c>
      <c r="R68" s="29"/>
      <c r="S68" s="39">
        <v>2</v>
      </c>
      <c r="T68" s="40">
        <v>355</v>
      </c>
      <c r="U68" s="71">
        <v>3892</v>
      </c>
      <c r="V68" s="72">
        <v>27961</v>
      </c>
      <c r="W68" s="71" t="s">
        <v>354</v>
      </c>
      <c r="X68" s="80" t="s">
        <v>55</v>
      </c>
      <c r="Y68" s="36" t="s">
        <v>49</v>
      </c>
      <c r="Z68" s="75" t="s">
        <v>166</v>
      </c>
      <c r="AA68" s="42">
        <v>46470</v>
      </c>
      <c r="AB68" s="29">
        <f t="shared" ca="1" si="2"/>
        <v>391</v>
      </c>
      <c r="AC68" s="29" t="s">
        <v>167</v>
      </c>
      <c r="AD68" s="25"/>
      <c r="AE68" s="25"/>
      <c r="AF68" s="55">
        <v>46106</v>
      </c>
      <c r="AG68" s="29">
        <f t="shared" ca="1" si="3"/>
        <v>27</v>
      </c>
    </row>
    <row r="69" spans="1:33">
      <c r="A69" s="28">
        <v>65</v>
      </c>
      <c r="B69" s="30" t="s">
        <v>120</v>
      </c>
      <c r="C69" s="30" t="s">
        <v>121</v>
      </c>
      <c r="D69" s="30" t="s">
        <v>122</v>
      </c>
      <c r="E69" s="30" t="s">
        <v>168</v>
      </c>
      <c r="F69" s="31" t="s">
        <v>124</v>
      </c>
      <c r="G69" s="32"/>
      <c r="H69" s="51"/>
      <c r="I69" s="34"/>
      <c r="J69" s="32" t="s">
        <v>169</v>
      </c>
      <c r="K69" s="32" t="s">
        <v>44</v>
      </c>
      <c r="L69" s="35">
        <v>2024</v>
      </c>
      <c r="M69" s="44">
        <v>45741</v>
      </c>
      <c r="N69" s="36">
        <v>54</v>
      </c>
      <c r="O69" s="36">
        <v>689</v>
      </c>
      <c r="P69" s="37" t="s">
        <v>133</v>
      </c>
      <c r="Q69" s="38" t="s">
        <v>47</v>
      </c>
      <c r="R69" s="29"/>
      <c r="S69" s="39">
        <v>2</v>
      </c>
      <c r="T69" s="40">
        <v>355</v>
      </c>
      <c r="U69" s="71">
        <v>2840</v>
      </c>
      <c r="V69" s="72">
        <v>28028</v>
      </c>
      <c r="W69" s="71" t="s">
        <v>354</v>
      </c>
      <c r="X69" s="80" t="s">
        <v>55</v>
      </c>
      <c r="Y69" s="36" t="s">
        <v>49</v>
      </c>
      <c r="Z69" s="75" t="s">
        <v>170</v>
      </c>
      <c r="AA69" s="42">
        <v>46470</v>
      </c>
      <c r="AB69" s="29">
        <f t="shared" ref="AB69" ca="1" si="4">IF(AA69&gt;TODAY(),DATEDIF(TODAY(),AA69,"d"),"TERMIN UPŁYNĄŁ")</f>
        <v>391</v>
      </c>
      <c r="AC69" s="29" t="s">
        <v>171</v>
      </c>
      <c r="AD69" s="25"/>
      <c r="AE69" s="25"/>
      <c r="AF69" s="55">
        <v>46106</v>
      </c>
      <c r="AG69" s="29">
        <f t="shared" ca="1" si="3"/>
        <v>27</v>
      </c>
    </row>
    <row r="70" spans="1:33" ht="18.75">
      <c r="A70" s="86">
        <v>66</v>
      </c>
      <c r="B70" s="87" t="s">
        <v>212</v>
      </c>
      <c r="C70" s="87" t="s">
        <v>213</v>
      </c>
      <c r="D70" s="87" t="s">
        <v>360</v>
      </c>
      <c r="E70" s="88"/>
      <c r="F70" s="89" t="s">
        <v>124</v>
      </c>
      <c r="G70" s="90"/>
      <c r="H70" s="91"/>
      <c r="I70" s="91"/>
      <c r="J70" s="92"/>
      <c r="K70" s="92"/>
      <c r="L70" s="92">
        <v>2025</v>
      </c>
      <c r="M70" s="92"/>
      <c r="N70" s="92">
        <v>137</v>
      </c>
      <c r="O70" s="93">
        <v>2487</v>
      </c>
      <c r="P70" s="94"/>
      <c r="Q70" s="95"/>
      <c r="R70" s="87">
        <v>486</v>
      </c>
      <c r="S70" s="87">
        <v>5</v>
      </c>
      <c r="T70" s="96">
        <v>2100</v>
      </c>
      <c r="U70" s="97"/>
      <c r="V70" s="98">
        <v>190559</v>
      </c>
      <c r="W70" s="101" t="s">
        <v>354</v>
      </c>
      <c r="X70" s="99" t="s">
        <v>358</v>
      </c>
      <c r="Y70" s="93"/>
      <c r="Z70" s="87"/>
      <c r="AA70" s="100" t="s">
        <v>361</v>
      </c>
      <c r="AB70" s="87"/>
      <c r="AC70" s="87"/>
      <c r="AD70" s="25"/>
      <c r="AE70" s="25"/>
      <c r="AF70" s="55"/>
      <c r="AG70" s="56"/>
    </row>
    <row r="71" spans="1:33">
      <c r="A71" s="28"/>
      <c r="B71" s="29"/>
      <c r="C71" s="29"/>
      <c r="D71" s="29"/>
      <c r="E71" s="30"/>
      <c r="F71" s="31"/>
      <c r="G71" s="32"/>
      <c r="H71" s="34"/>
      <c r="I71" s="57"/>
      <c r="J71" s="35"/>
      <c r="K71" s="35"/>
      <c r="L71" s="35"/>
      <c r="M71" s="35"/>
      <c r="N71" s="35"/>
      <c r="O71" s="36"/>
      <c r="P71" s="54"/>
      <c r="Q71" s="38"/>
      <c r="R71" s="29"/>
      <c r="S71" s="29"/>
      <c r="T71" s="40"/>
      <c r="U71" s="45"/>
      <c r="V71" s="67"/>
      <c r="W71" s="45"/>
      <c r="X71" s="40"/>
      <c r="Y71" s="36"/>
      <c r="Z71" s="29"/>
      <c r="AA71" s="42"/>
      <c r="AB71" s="29"/>
      <c r="AC71" s="29"/>
      <c r="AD71" s="25"/>
      <c r="AE71" s="25"/>
      <c r="AF71" s="55"/>
      <c r="AG71" s="56"/>
    </row>
    <row r="72" spans="1:33" ht="15">
      <c r="G72" s="59">
        <f>COUNTIF(Tabela43[Odbiornik radiofoniczny],"x")</f>
        <v>5</v>
      </c>
      <c r="H72" s="59">
        <f>COUNTIF(Tabela43[Gaśnice],"x")+2</f>
        <v>43</v>
      </c>
      <c r="I72" s="59">
        <f>COUNTIF(Tabela43[Wymiana opon],"x")</f>
        <v>1</v>
      </c>
      <c r="J72" s="13"/>
      <c r="K72" s="13"/>
      <c r="L72" s="13"/>
      <c r="M72" s="13"/>
      <c r="N72" s="13"/>
      <c r="O72" s="13"/>
      <c r="P72" s="60"/>
      <c r="U72" s="61"/>
      <c r="W72" s="61"/>
      <c r="AA72" s="62"/>
      <c r="AE72" s="76">
        <f>SUM(AD5:AD71)</f>
        <v>3594320</v>
      </c>
      <c r="AF72" s="76"/>
    </row>
    <row r="73" spans="1:33">
      <c r="H73" s="13"/>
      <c r="I73" s="13" t="s">
        <v>350</v>
      </c>
      <c r="J73" s="13"/>
      <c r="K73" s="13"/>
      <c r="L73" s="13"/>
      <c r="M73" s="13"/>
      <c r="N73" s="13"/>
      <c r="O73" s="13"/>
      <c r="P73" s="60"/>
      <c r="U73" s="61"/>
      <c r="W73" s="61"/>
    </row>
    <row r="74" spans="1:33">
      <c r="I74" s="59" t="s">
        <v>351</v>
      </c>
      <c r="J74" s="13"/>
      <c r="K74" s="13"/>
      <c r="L74" s="13"/>
      <c r="M74" s="13"/>
      <c r="N74" s="13"/>
      <c r="O74" s="13"/>
      <c r="P74" s="60"/>
      <c r="U74" s="61"/>
      <c r="W74" s="61"/>
    </row>
  </sheetData>
  <mergeCells count="4">
    <mergeCell ref="Y2:AC2"/>
    <mergeCell ref="AF2:AG2"/>
    <mergeCell ref="AH2:AI2"/>
    <mergeCell ref="A3:D3"/>
  </mergeCells>
  <conditionalFormatting sqref="AB5:AB71">
    <cfRule type="dataBar" priority="1">
      <dataBar>
        <cfvo type="min"/>
        <cfvo type="max"/>
        <color rgb="FF63C384"/>
      </dataBar>
    </cfRule>
    <cfRule type="containsText" dxfId="1" priority="2" operator="containsText" text="TERMIN UPŁYNĄŁ">
      <formula>NOT(ISERROR(SEARCH("TERMIN UPŁYNĄŁ",AB5)))</formula>
    </cfRule>
  </conditionalFormatting>
  <conditionalFormatting sqref="AG5:AG71">
    <cfRule type="dataBar" priority="3">
      <dataBar>
        <cfvo type="min"/>
        <cfvo type="max"/>
        <color rgb="FF63C384"/>
      </dataBar>
    </cfRule>
    <cfRule type="containsText" dxfId="0" priority="4" operator="containsText" text="TERMIN UPŁYNĄŁ">
      <formula>NOT(ISERROR(SEARCH("TERMIN UPŁYNĄŁ",AG5)))</formula>
    </cfRule>
  </conditionalFormatting>
  <hyperlinks>
    <hyperlink ref="Z11" r:id="rId1" xr:uid="{0956096D-B9A9-4868-943C-BF99E7B50898}"/>
    <hyperlink ref="Z9" r:id="rId2" xr:uid="{E6E7B780-D833-458E-8811-4A7E34CD033F}"/>
    <hyperlink ref="Z10" r:id="rId3" xr:uid="{7414F190-9A82-4FCE-9293-621AB6EBBEAC}"/>
    <hyperlink ref="Z53" r:id="rId4" xr:uid="{1FCAD949-F94B-471F-B369-6807BB6F7161}"/>
    <hyperlink ref="Z54" r:id="rId5" xr:uid="{2AA94AF4-1CC9-4F4F-92FF-E7575DB3EB1C}"/>
    <hyperlink ref="Z52" r:id="rId6" xr:uid="{4F603C9A-0204-443E-9DD4-100D0BD98711}"/>
    <hyperlink ref="Z59" r:id="rId7" xr:uid="{6BC62C5C-46BC-480A-A797-1D45B6248568}"/>
    <hyperlink ref="Z62" r:id="rId8" xr:uid="{6FE00718-9D03-46D2-B270-426F09E8BF9C}"/>
    <hyperlink ref="Z60" r:id="rId9" xr:uid="{F2D74353-E697-45BC-A483-1DACA3BF723D}"/>
    <hyperlink ref="Z61" r:id="rId10" xr:uid="{A5329305-60E6-4161-8191-F9A2CB2BE745}"/>
    <hyperlink ref="Z67" r:id="rId11" xr:uid="{E789D142-0C4C-496D-8495-0FA0BBDA9F53}"/>
    <hyperlink ref="Z12" r:id="rId12" xr:uid="{56B781C7-E9BF-4811-8572-3D4C5D16785B}"/>
    <hyperlink ref="Z55" r:id="rId13" xr:uid="{C33F733E-DE58-4C7D-BA74-950532B3C812}"/>
    <hyperlink ref="Z65" r:id="rId14" xr:uid="{2989AB68-B17B-4AB5-BDCB-0467614CDCFC}"/>
    <hyperlink ref="Z7" r:id="rId15" xr:uid="{405A78C9-98D1-44C4-B059-92C736E20B14}"/>
    <hyperlink ref="Z6" r:id="rId16" xr:uid="{CA5FD5C6-DB66-4965-B84C-892D64CD0E82}"/>
    <hyperlink ref="Z49" r:id="rId17" xr:uid="{60F6A644-32CB-41F9-9441-4873AE67485F}"/>
    <hyperlink ref="Z50" r:id="rId18" xr:uid="{4EA5CDE1-68AD-4A91-844A-DE4F783AD29F}"/>
    <hyperlink ref="Z51" r:id="rId19" xr:uid="{B4E2E7B8-FC9A-4CE8-AEF8-1824C1FB2493}"/>
    <hyperlink ref="Z47" r:id="rId20" xr:uid="{3B42D4C7-E8A3-46BB-8982-8A5D73150664}"/>
    <hyperlink ref="Z48" r:id="rId21" xr:uid="{AC744DC2-C3BD-42D4-A5C3-F26C5AA70CC5}"/>
    <hyperlink ref="Z64" r:id="rId22" xr:uid="{F3B4349B-0E49-4C79-B3C3-BEAA4A4756BB}"/>
    <hyperlink ref="Z66" r:id="rId23" display="22089/5872868" xr:uid="{911D74D5-CB1E-4041-B30D-8AB30C3F5C3E}"/>
    <hyperlink ref="Z68" r:id="rId24" xr:uid="{379CEACB-9089-436A-BFEF-D8FC758F86A2}"/>
    <hyperlink ref="Z69" r:id="rId25" xr:uid="{AB7624DF-1E60-4366-B72D-BC1B4D2CC4AA}"/>
    <hyperlink ref="Z5" r:id="rId26" xr:uid="{B718C659-AD4D-4E57-932F-03BCCBD6BFDE}"/>
    <hyperlink ref="Z8" r:id="rId27" xr:uid="{6765B283-DAB7-483B-9603-62BACBA9D4DB}"/>
    <hyperlink ref="Z45" r:id="rId28" xr:uid="{A26FAF3B-FB6D-42F2-BB3C-8EA5ECF8C45A}"/>
    <hyperlink ref="Z46" r:id="rId29" xr:uid="{2E65546A-5E36-464C-AD03-25E24E551BBC}"/>
    <hyperlink ref="Z24" r:id="rId30" xr:uid="{B136226F-5BAE-4311-A873-53199714460A}"/>
    <hyperlink ref="Z23" r:id="rId31" xr:uid="{C19ACBD8-B39D-4B30-B711-31676495E708}"/>
    <hyperlink ref="Z22" r:id="rId32" xr:uid="{FD90CB33-01CA-45F6-9E64-5D362D2307F1}"/>
    <hyperlink ref="Z21" r:id="rId33" xr:uid="{0559EE27-914F-4C80-B6EA-0F11528598D7}"/>
    <hyperlink ref="Z20" r:id="rId34" xr:uid="{0D82CE3B-F5C8-49B9-8AFF-BE3299CDBD0E}"/>
    <hyperlink ref="Z37" r:id="rId35" xr:uid="{91B435C3-C3AA-4C88-86C1-235F4821FBC8}"/>
    <hyperlink ref="Z27" r:id="rId36" xr:uid="{507D4213-6591-4129-895D-BEFA55C99153}"/>
    <hyperlink ref="Z26" r:id="rId37" xr:uid="{7B25C73E-63C6-4B18-A520-41C824D21069}"/>
    <hyperlink ref="Z25" r:id="rId38" xr:uid="{ECB139E6-F481-402A-9DC7-62987063A30E}"/>
    <hyperlink ref="Z38" r:id="rId39" xr:uid="{1459D945-AAFF-4AEC-A92C-56BFE263F2E4}"/>
    <hyperlink ref="Z36" r:id="rId40" xr:uid="{BEADA983-6795-4B31-867A-2183308B11CF}"/>
    <hyperlink ref="Z35" r:id="rId41" xr:uid="{34215C86-8D64-4699-A6BD-1A373B877C40}"/>
    <hyperlink ref="Z34" r:id="rId42" xr:uid="{95AE534C-A5A1-4FFC-AED3-998FA9024879}"/>
    <hyperlink ref="Z33" r:id="rId43" xr:uid="{9A30B8CD-9D90-47E8-ABCB-2F428D1AB759}"/>
    <hyperlink ref="Z32" r:id="rId44" xr:uid="{B1F9AA64-B219-4D1A-99AC-EC5FAD36D1C9}"/>
    <hyperlink ref="Z30" r:id="rId45" xr:uid="{A98D1B5D-E387-4F8B-BE19-E4BBA335F078}"/>
    <hyperlink ref="Z31" r:id="rId46" xr:uid="{DBBD53F5-480A-4D30-B801-3707A9B76A22}"/>
    <hyperlink ref="Z29" r:id="rId47" xr:uid="{1DD28368-813E-4267-9342-AC05B44DC726}"/>
    <hyperlink ref="Z42" r:id="rId48" display="Dowody rejestracyjne_polisy\osobowe\WA9580K_polisa do 19.08.2026.pdf" xr:uid="{BE3832EE-BC16-48A2-A5FD-3D3ED4219171}"/>
    <hyperlink ref="Z39" r:id="rId49" xr:uid="{80F0AC0F-FF56-43FD-830E-903906D1C924}"/>
    <hyperlink ref="Z40" r:id="rId50" xr:uid="{FA15A446-A4AE-4A9B-863E-A4704473BC6A}"/>
    <hyperlink ref="Z41" r:id="rId51" xr:uid="{1DE7AED6-DAC4-4138-9F98-7F710341A586}"/>
    <hyperlink ref="Z19" r:id="rId52" xr:uid="{2222D5D7-E407-46CB-B060-24B3D0FC6C35}"/>
    <hyperlink ref="Z44" r:id="rId53" display="Dowody rejestracyjne_polisy\osobowe\WA9582K_polisa do 19.08.2026.pdf" xr:uid="{99D1DBC0-473E-4FFE-93B1-0EA34C424678}"/>
    <hyperlink ref="Z43" r:id="rId54" xr:uid="{3DCA3347-6837-4D42-828B-B019D33BEC6D}"/>
    <hyperlink ref="Z18" r:id="rId55" xr:uid="{467A7E03-B087-4B3E-91D3-60965016633D}"/>
    <hyperlink ref="Z16" r:id="rId56" xr:uid="{A85DC32E-1576-4AD3-A707-AD350980EAC0}"/>
    <hyperlink ref="Z15" r:id="rId57" xr:uid="{8A7872E4-7520-4234-8242-14D6B789700B}"/>
    <hyperlink ref="Z17" r:id="rId58" xr:uid="{D673FF4D-7386-494F-9A47-94C465AA0781}"/>
    <hyperlink ref="Z14" r:id="rId59" xr:uid="{545DEDEC-5EC2-4108-A2EC-34F07C587A3F}"/>
    <hyperlink ref="Z28" r:id="rId60" display="Dowody rejestracyjne_polisy\osobowe\WA9566K_polisa do 19.08.2026.pdf" xr:uid="{BD03C206-CC1A-4FA7-A482-F741F2DCEC3F}"/>
    <hyperlink ref="Z13" r:id="rId61" xr:uid="{2FDEA5F3-0A76-4F86-8A2D-0696DD8FD6CE}"/>
    <hyperlink ref="Z56" r:id="rId62" display="22089/5893330" xr:uid="{215B8715-02A8-4E3A-BC6E-674FD11C7967}"/>
    <hyperlink ref="Z57" r:id="rId63" xr:uid="{684DCC32-9D24-477C-9A0B-5B036A4C5630}"/>
    <hyperlink ref="Z63" r:id="rId64" xr:uid="{5B0B1623-E9A3-401B-A5A5-2356F5C2970B}"/>
  </hyperlinks>
  <pageMargins left="0.19685039370078741" right="0.15748031496062992" top="0.35433070866141736" bottom="0.27559055118110237" header="0.19685039370078741" footer="0.19685039370078741"/>
  <pageSetup paperSize="9" scale="58" orientation="landscape" r:id="rId65"/>
  <tableParts count="1">
    <tablePart r:id="rId6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628db54-8c1e-4cdd-99de-fc2a138b75eb">
      <Terms xmlns="http://schemas.microsoft.com/office/infopath/2007/PartnerControls"/>
    </lcf76f155ced4ddcb4097134ff3c332f>
    <TaxCatchAll xmlns="bbf5e258-2eaa-4bb1-a57b-19f222affcb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9DED205D539F34D9586046F63B6CB6C" ma:contentTypeVersion="18" ma:contentTypeDescription="Utwórz nowy dokument." ma:contentTypeScope="" ma:versionID="b6022bbf8870892aa19747687eb94738">
  <xsd:schema xmlns:xsd="http://www.w3.org/2001/XMLSchema" xmlns:xs="http://www.w3.org/2001/XMLSchema" xmlns:p="http://schemas.microsoft.com/office/2006/metadata/properties" xmlns:ns2="6628db54-8c1e-4cdd-99de-fc2a138b75eb" xmlns:ns3="bbf5e258-2eaa-4bb1-a57b-19f222affcb9" targetNamespace="http://schemas.microsoft.com/office/2006/metadata/properties" ma:root="true" ma:fieldsID="c3d9dbb6e369010404e224c2d4dac370" ns2:_="" ns3:_="">
    <xsd:import namespace="6628db54-8c1e-4cdd-99de-fc2a138b75eb"/>
    <xsd:import namespace="bbf5e258-2eaa-4bb1-a57b-19f222affc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28db54-8c1e-4cdd-99de-fc2a138b75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Tagi obrazów" ma:readOnly="false" ma:fieldId="{5cf76f15-5ced-4ddc-b409-7134ff3c332f}" ma:taxonomyMulti="true" ma:sspId="9fe03193-ea8f-447b-b38b-b08695a842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f5e258-2eaa-4bb1-a57b-19f222affcb9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55dde329-1a0a-43aa-a51c-d30048c10ab5}" ma:internalName="TaxCatchAll" ma:showField="CatchAllData" ma:web="bbf5e258-2eaa-4bb1-a57b-19f222affc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565119A-034C-47F8-B249-2CA758B21D1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1F8CEA3-1490-4CB4-897A-A6D5D6D03761}">
  <ds:schemaRefs>
    <ds:schemaRef ds:uri="http://schemas.microsoft.com/office/2006/metadata/properties"/>
    <ds:schemaRef ds:uri="http://schemas.microsoft.com/office/infopath/2007/PartnerControls"/>
    <ds:schemaRef ds:uri="5258c45a-f033-4e4a-ab81-e40eff1690c0"/>
    <ds:schemaRef ds:uri="ea89b9b7-3f56-4418-aa66-c50aa0851863"/>
    <ds:schemaRef ds:uri="6628db54-8c1e-4cdd-99de-fc2a138b75eb"/>
    <ds:schemaRef ds:uri="bbf5e258-2eaa-4bb1-a57b-19f222affcb9"/>
  </ds:schemaRefs>
</ds:datastoreItem>
</file>

<file path=customXml/itemProps3.xml><?xml version="1.0" encoding="utf-8"?>
<ds:datastoreItem xmlns:ds="http://schemas.openxmlformats.org/officeDocument/2006/customXml" ds:itemID="{3F400DC8-51BF-4C7B-9DC8-F66414EFA6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628db54-8c1e-4cdd-99de-fc2a138b75eb"/>
    <ds:schemaRef ds:uri="bbf5e258-2eaa-4bb1-a57b-19f222affcb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WYKAZ POJAZDÓW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Sławomir Kownacki</dc:creator>
  <cp:lastModifiedBy>Sebastian Rutkowski</cp:lastModifiedBy>
  <cp:lastPrinted>2026-02-19T10:35:31Z</cp:lastPrinted>
  <dcterms:created xsi:type="dcterms:W3CDTF">2026-02-02T07:11:32Z</dcterms:created>
  <dcterms:modified xsi:type="dcterms:W3CDTF">2026-02-26T10:30:05Z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0x01010019DED205D539F34D9586046F63B6CB6C</vt:lpwstr>
  </property>
</Properties>
</file>